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19年度" sheetId="1" r:id="rId1"/>
  </sheets>
  <definedNames>
    <definedName name="_xlnm.Print_Area" localSheetId="0">'19年度'!$A$1:$E$137</definedName>
  </definedNames>
  <calcPr fullCalcOnLoad="1"/>
</workbook>
</file>

<file path=xl/sharedStrings.xml><?xml version="1.0" encoding="utf-8"?>
<sst xmlns="http://schemas.openxmlformats.org/spreadsheetml/2006/main" count="195" uniqueCount="160">
  <si>
    <t>雑収入</t>
  </si>
  <si>
    <t>事業費</t>
  </si>
  <si>
    <t>　　出版</t>
  </si>
  <si>
    <t>　　組織・制度</t>
  </si>
  <si>
    <t>　　企画・調査</t>
  </si>
  <si>
    <t>　　教育・研究</t>
  </si>
  <si>
    <t>　　編集</t>
  </si>
  <si>
    <t>備　　考</t>
  </si>
  <si>
    <t>備　　　考</t>
  </si>
  <si>
    <t>法人税、印紙代</t>
  </si>
  <si>
    <t>　　総会運営諸経費</t>
  </si>
  <si>
    <t>管理費</t>
  </si>
  <si>
    <t>　　　　　　編集費</t>
  </si>
  <si>
    <t>　　　通信運搬費</t>
  </si>
  <si>
    <t>　　　入会金</t>
  </si>
  <si>
    <t>事業収入</t>
  </si>
  <si>
    <t>　　　研修会参加費収入</t>
  </si>
  <si>
    <t>　　　認定資格審査料</t>
  </si>
  <si>
    <t>　　　購読料収入（別表１）</t>
  </si>
  <si>
    <t>　　　著作料収入</t>
  </si>
  <si>
    <t>寄付金収入</t>
  </si>
  <si>
    <t>　　　会議費</t>
  </si>
  <si>
    <t>　　雑誌</t>
  </si>
  <si>
    <t>　　広報</t>
  </si>
  <si>
    <t>（別表１）　購読料収入</t>
  </si>
  <si>
    <t>（別表２）　出版事業費</t>
  </si>
  <si>
    <t>　　　　　　 奨励賞</t>
  </si>
  <si>
    <t>　　　　　　 協会賞</t>
  </si>
  <si>
    <t>（別表４）　奨学基金</t>
  </si>
  <si>
    <t>　海外研修</t>
  </si>
  <si>
    <t>　振り込み手数料</t>
  </si>
  <si>
    <t>ＮＬＭ文献複写</t>
  </si>
  <si>
    <t>備　　　考</t>
  </si>
  <si>
    <t>２．支出の部</t>
  </si>
  <si>
    <t xml:space="preserve">奨学基金次期繰越 </t>
  </si>
  <si>
    <t>小　　　計</t>
  </si>
  <si>
    <t>　　協会賞・奨励賞</t>
  </si>
  <si>
    <t>関連機関協議会を含む</t>
  </si>
  <si>
    <r>
      <t>　　</t>
    </r>
    <r>
      <rPr>
        <sz val="10"/>
        <rFont val="ＭＳ Ｐゴシック"/>
        <family val="3"/>
      </rPr>
      <t>理事会・評議員会、総務会他</t>
    </r>
  </si>
  <si>
    <t>税理士</t>
  </si>
  <si>
    <t xml:space="preserve"> 　　　　　　　　　　　　単位：円</t>
  </si>
  <si>
    <t>前年度繰越金</t>
  </si>
  <si>
    <t>　　　正会員(A)</t>
  </si>
  <si>
    <t>　　　正会員(B)</t>
  </si>
  <si>
    <t>　　　正会員(D)</t>
  </si>
  <si>
    <t>　　　協力会員</t>
  </si>
  <si>
    <t>　</t>
  </si>
  <si>
    <t>　　　複写事業費</t>
  </si>
  <si>
    <t>　　　一括購入事業費</t>
  </si>
  <si>
    <t>　　　受託事業収入</t>
  </si>
  <si>
    <t>　　　広告料収入</t>
  </si>
  <si>
    <t>備　　考</t>
  </si>
  <si>
    <t>　　　 　　　基礎研修会</t>
  </si>
  <si>
    <t>　　　受託事業費</t>
  </si>
  <si>
    <t>　　　　　　印刷費</t>
  </si>
  <si>
    <t>　　　渉外費</t>
  </si>
  <si>
    <t>　　　　　　消耗品費</t>
  </si>
  <si>
    <t>　　　　　　機器賃借料</t>
  </si>
  <si>
    <t>　　　　　　通信運搬費</t>
  </si>
  <si>
    <t>　　　　　　雑費</t>
  </si>
  <si>
    <r>
      <t xml:space="preserve">　　　 </t>
    </r>
    <r>
      <rPr>
        <sz val="11"/>
        <rFont val="ＭＳ Ｐゴシック"/>
        <family val="0"/>
      </rPr>
      <t xml:space="preserve">     福利厚生費</t>
    </r>
  </si>
  <si>
    <t>　　ホームページＷＧ</t>
  </si>
  <si>
    <t>奨学基金繰越金</t>
  </si>
  <si>
    <t>奨学基金(別表４)</t>
  </si>
  <si>
    <t>パソコン､ファックス、電話機賃借料</t>
  </si>
  <si>
    <t>　　NLM分類法</t>
  </si>
  <si>
    <t>中央事務局家賃・光熱費</t>
  </si>
  <si>
    <t>　　　NLM分類法</t>
  </si>
  <si>
    <t>　　国立ライフ（仮称）推進準備</t>
  </si>
  <si>
    <t>　　　維持会員</t>
  </si>
  <si>
    <t>　　　 　　　地区研修助成</t>
  </si>
  <si>
    <t>　　　一括購入事業費</t>
  </si>
  <si>
    <t>　　　　　　給料及び諸手当</t>
  </si>
  <si>
    <r>
      <t>　　</t>
    </r>
    <r>
      <rPr>
        <sz val="11"/>
        <rFont val="ＭＳ Ｐゴシック"/>
        <family val="0"/>
      </rPr>
      <t>認定資格運営</t>
    </r>
  </si>
  <si>
    <t xml:space="preserve"> </t>
  </si>
  <si>
    <t>図書館総合展ＪＰＬＡと折半分含む</t>
  </si>
  <si>
    <t>KMLA、中国医薬図協 ほか</t>
  </si>
  <si>
    <t>増　減</t>
  </si>
  <si>
    <r>
      <t>1</t>
    </r>
    <r>
      <rPr>
        <sz val="11"/>
        <rFont val="ＭＳ Ｐゴシック"/>
        <family val="0"/>
      </rPr>
      <t>8年度決算額</t>
    </r>
  </si>
  <si>
    <r>
      <t>　1８</t>
    </r>
    <r>
      <rPr>
        <sz val="11"/>
        <rFont val="ＭＳ Ｐゴシック"/>
        <family val="0"/>
      </rPr>
      <t>年度決算額</t>
    </r>
  </si>
  <si>
    <t xml:space="preserve">１８年度決算額 </t>
  </si>
  <si>
    <r>
      <t>1８</t>
    </r>
    <r>
      <rPr>
        <sz val="11"/>
        <rFont val="ＭＳ Ｐゴシック"/>
        <family val="0"/>
      </rPr>
      <t>年度決算額</t>
    </r>
  </si>
  <si>
    <t>年4回</t>
  </si>
  <si>
    <t>年3回</t>
  </si>
  <si>
    <t>年1回</t>
  </si>
  <si>
    <t>理事会2回　1回減</t>
  </si>
  <si>
    <t>1８年度決算額</t>
  </si>
  <si>
    <t>平成１９年度予算案</t>
  </si>
  <si>
    <t>Ⅰ．収支計算書</t>
  </si>
  <si>
    <t>　　　　　NPO法人日本医学図書館協会</t>
  </si>
  <si>
    <t>会費収入</t>
  </si>
  <si>
    <t>18年度決算額</t>
  </si>
  <si>
    <t>備　　　　考</t>
  </si>
  <si>
    <t>年2回</t>
  </si>
  <si>
    <t>初期導入経費</t>
  </si>
  <si>
    <t>　　　NLM蔵書構築マニュアル</t>
  </si>
  <si>
    <t>19年度予算額</t>
  </si>
  <si>
    <t>備　　考</t>
  </si>
  <si>
    <t>計</t>
  </si>
  <si>
    <t>　　その他</t>
  </si>
  <si>
    <t>　　　事務費</t>
  </si>
  <si>
    <t>　　　借室費</t>
  </si>
  <si>
    <t>　　　人件費</t>
  </si>
  <si>
    <t>　　　税務監査・労務士関係費</t>
  </si>
  <si>
    <t>　　　租税公課</t>
  </si>
  <si>
    <t>　　　総会費</t>
  </si>
  <si>
    <t>　　　地区会運営費</t>
  </si>
  <si>
    <t>　　　教育研究費</t>
  </si>
  <si>
    <t>　　　複写事業費</t>
  </si>
  <si>
    <t>　　　出版事業費 (別表２）</t>
  </si>
  <si>
    <t>　　　認定資格審査経費</t>
  </si>
  <si>
    <t>12ケ月分</t>
  </si>
  <si>
    <t>単位：円　　</t>
  </si>
  <si>
    <t>小　　　計</t>
  </si>
  <si>
    <t>１．収入の部</t>
  </si>
  <si>
    <t>54巻(1-4)</t>
  </si>
  <si>
    <t>　　　加盟館統計 78</t>
  </si>
  <si>
    <t>　　　会員名簿</t>
  </si>
  <si>
    <t>　　　総会会議録 78</t>
  </si>
  <si>
    <t>　　　図解PubMedの使い方 第３版</t>
  </si>
  <si>
    <t>　　　現行医学雑誌所在目録 2007</t>
  </si>
  <si>
    <t>予備費</t>
  </si>
  <si>
    <t>　研究・研修助成</t>
  </si>
  <si>
    <t>科　　　　 目</t>
  </si>
  <si>
    <t>　　医学図書館　54巻</t>
  </si>
  <si>
    <t>　　要覧 ２００７</t>
  </si>
  <si>
    <t>　　図解PubMedの使い方 第３版</t>
  </si>
  <si>
    <t>　　　医学図書館 54巻</t>
  </si>
  <si>
    <t>　　　重複雑誌交換用リスト 58</t>
  </si>
  <si>
    <r>
      <t>正会員（</t>
    </r>
    <r>
      <rPr>
        <sz val="11"/>
        <rFont val="ＭＳ Ｐゴシック"/>
        <family val="0"/>
      </rPr>
      <t>A</t>
    </r>
    <r>
      <rPr>
        <sz val="11"/>
        <rFont val="ＭＳ Ｐゴシック"/>
        <family val="0"/>
      </rPr>
      <t>）</t>
    </r>
    <r>
      <rPr>
        <sz val="11"/>
        <rFont val="ＭＳ Ｐゴシック"/>
        <family val="0"/>
      </rPr>
      <t xml:space="preserve"> 86</t>
    </r>
  </si>
  <si>
    <r>
      <t>正会員（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）</t>
    </r>
    <r>
      <rPr>
        <sz val="11"/>
        <rFont val="ＭＳ Ｐゴシック"/>
        <family val="0"/>
      </rPr>
      <t xml:space="preserve"> 34+2</t>
    </r>
  </si>
  <si>
    <r>
      <t>正会員（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）</t>
    </r>
    <r>
      <rPr>
        <sz val="11"/>
        <rFont val="ＭＳ Ｐゴシック"/>
        <family val="0"/>
      </rPr>
      <t xml:space="preserve"> 86+8</t>
    </r>
  </si>
  <si>
    <r>
      <t xml:space="preserve">協力会員 </t>
    </r>
    <r>
      <rPr>
        <sz val="11"/>
        <rFont val="ＭＳ Ｐゴシック"/>
        <family val="0"/>
      </rPr>
      <t>1</t>
    </r>
  </si>
  <si>
    <t>維持会員（団体29）、維持会員（個人3）</t>
  </si>
  <si>
    <t>奨学基金利息</t>
  </si>
  <si>
    <t>叢書、ＮＬＭ蔵書構築マニュアル等</t>
  </si>
  <si>
    <r>
      <t>図書館年鑑200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、磁気ﾃｰﾌﾟｺﾝｿｰｼｱﾑ手数料</t>
    </r>
  </si>
  <si>
    <t>　　　 　　　研究会・継続</t>
  </si>
  <si>
    <t>　　重複雑誌交換用リスト 58</t>
  </si>
  <si>
    <t>　　　機関誌編集校正システム</t>
  </si>
  <si>
    <t>　　　機関誌編集校正システム運用費</t>
  </si>
  <si>
    <t>　　　要覧 2007</t>
  </si>
  <si>
    <t>委員会開催方法を変更</t>
  </si>
  <si>
    <t>1,450部 50部減</t>
  </si>
  <si>
    <t xml:space="preserve">  300部　50部減</t>
  </si>
  <si>
    <t xml:space="preserve">   40部</t>
  </si>
  <si>
    <t xml:space="preserve">  350部</t>
  </si>
  <si>
    <t xml:space="preserve">  500部</t>
  </si>
  <si>
    <t xml:space="preserve">   30部</t>
  </si>
  <si>
    <t xml:space="preserve">  450部</t>
  </si>
  <si>
    <t>2,500部 (H18)</t>
  </si>
  <si>
    <t>次期繰越金</t>
  </si>
  <si>
    <t>　　　旅費・交通費（別表３）</t>
  </si>
  <si>
    <t>（別表３）　旅費・交通費（事業費＋管理費）</t>
  </si>
  <si>
    <t>事業費</t>
  </si>
  <si>
    <t xml:space="preserve"> 　編集費</t>
  </si>
  <si>
    <t xml:space="preserve">   印刷費</t>
  </si>
  <si>
    <t>　　現行医学雑誌所在目録 2007</t>
  </si>
  <si>
    <t>図書館年鑑2007</t>
  </si>
  <si>
    <t>　　　医学図書館 54巻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</si>
</sst>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&quot;△ &quot;0"/>
    <numFmt numFmtId="182" formatCode="yyyy&quot;年&quot;m&quot;月&quot;d&quot;日&quot;;@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0"/>
    </font>
    <font>
      <b/>
      <sz val="22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 style="dashed"/>
    </border>
    <border>
      <left style="thin"/>
      <right style="thin"/>
      <top style="thin"/>
      <bottom style="dashed"/>
    </border>
    <border>
      <left style="thin"/>
      <right style="thin"/>
      <top style="double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otted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 style="thin"/>
      <right>
        <color indexed="63"/>
      </right>
      <top style="hair"/>
      <bottom style="dotted"/>
    </border>
    <border>
      <left style="thin"/>
      <right style="thin"/>
      <top style="dashed"/>
      <bottom style="dashed"/>
    </border>
    <border>
      <left style="thin"/>
      <right style="thin"/>
      <top style="double"/>
      <bottom style="hair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17" applyNumberFormat="1" applyFont="1" applyBorder="1" applyAlignment="1">
      <alignment horizontal="right"/>
    </xf>
    <xf numFmtId="38" fontId="0" fillId="0" borderId="0" xfId="17" applyFont="1" applyAlignment="1">
      <alignment horizontal="right"/>
    </xf>
    <xf numFmtId="38" fontId="0" fillId="0" borderId="1" xfId="17" applyFont="1" applyBorder="1" applyAlignment="1">
      <alignment horizontal="right"/>
    </xf>
    <xf numFmtId="38" fontId="0" fillId="0" borderId="0" xfId="17" applyFont="1" applyAlignment="1">
      <alignment/>
    </xf>
    <xf numFmtId="38" fontId="0" fillId="0" borderId="0" xfId="17" applyFont="1" applyFill="1" applyBorder="1" applyAlignment="1">
      <alignment horizontal="right"/>
    </xf>
    <xf numFmtId="38" fontId="0" fillId="0" borderId="0" xfId="17" applyFont="1" applyBorder="1" applyAlignment="1">
      <alignment/>
    </xf>
    <xf numFmtId="38" fontId="0" fillId="0" borderId="0" xfId="17" applyFont="1" applyAlignment="1">
      <alignment/>
    </xf>
    <xf numFmtId="0" fontId="0" fillId="0" borderId="0" xfId="0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38" fontId="0" fillId="0" borderId="0" xfId="17" applyFont="1" applyAlignment="1">
      <alignment vertical="center"/>
    </xf>
    <xf numFmtId="49" fontId="0" fillId="0" borderId="0" xfId="21" applyNumberFormat="1" applyFont="1">
      <alignment/>
      <protection/>
    </xf>
    <xf numFmtId="49" fontId="0" fillId="0" borderId="0" xfId="21" applyNumberFormat="1" applyFont="1" applyAlignment="1">
      <alignment horizontal="right"/>
      <protection/>
    </xf>
    <xf numFmtId="49" fontId="0" fillId="0" borderId="0" xfId="21" applyNumberFormat="1" applyFont="1" applyBorder="1">
      <alignment/>
      <protection/>
    </xf>
    <xf numFmtId="49" fontId="0" fillId="0" borderId="0" xfId="21" applyNumberFormat="1" applyFont="1" applyAlignment="1">
      <alignment horizontal="center"/>
      <protection/>
    </xf>
    <xf numFmtId="49" fontId="0" fillId="0" borderId="2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21" applyFont="1">
      <alignment/>
      <protection/>
    </xf>
    <xf numFmtId="38" fontId="0" fillId="0" borderId="0" xfId="17" applyFont="1" applyAlignment="1">
      <alignment/>
    </xf>
    <xf numFmtId="3" fontId="0" fillId="0" borderId="0" xfId="21" applyNumberFormat="1" applyFont="1" applyBorder="1">
      <alignment/>
      <protection/>
    </xf>
    <xf numFmtId="38" fontId="0" fillId="0" borderId="0" xfId="17" applyFont="1" applyBorder="1" applyAlignment="1">
      <alignment/>
    </xf>
    <xf numFmtId="0" fontId="0" fillId="0" borderId="0" xfId="21" applyFont="1" applyBorder="1">
      <alignment/>
      <protection/>
    </xf>
    <xf numFmtId="0" fontId="0" fillId="0" borderId="1" xfId="21" applyFont="1" applyBorder="1">
      <alignment/>
      <protection/>
    </xf>
    <xf numFmtId="38" fontId="0" fillId="0" borderId="1" xfId="17" applyFont="1" applyBorder="1" applyAlignment="1">
      <alignment horizontal="center"/>
    </xf>
    <xf numFmtId="38" fontId="0" fillId="0" borderId="0" xfId="17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8" fontId="0" fillId="0" borderId="3" xfId="17" applyFont="1" applyBorder="1" applyAlignment="1">
      <alignment horizontal="center" vertical="center"/>
    </xf>
    <xf numFmtId="182" fontId="0" fillId="0" borderId="3" xfId="21" applyNumberFormat="1" applyFont="1" applyBorder="1" applyAlignment="1">
      <alignment horizontal="center" vertical="center"/>
      <protection/>
    </xf>
    <xf numFmtId="38" fontId="0" fillId="0" borderId="4" xfId="17" applyFont="1" applyBorder="1" applyAlignment="1">
      <alignment horizontal="center" vertical="center"/>
    </xf>
    <xf numFmtId="0" fontId="0" fillId="0" borderId="3" xfId="21" applyFont="1" applyBorder="1" applyAlignment="1">
      <alignment horizontal="center" vertical="center"/>
      <protection/>
    </xf>
    <xf numFmtId="49" fontId="0" fillId="0" borderId="3" xfId="21" applyNumberFormat="1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38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21" applyNumberFormat="1" applyFont="1" applyBorder="1" applyAlignment="1">
      <alignment vertical="center"/>
      <protection/>
    </xf>
    <xf numFmtId="49" fontId="0" fillId="0" borderId="2" xfId="21" applyNumberFormat="1" applyFont="1" applyFill="1" applyBorder="1" applyAlignment="1">
      <alignment horizontal="left" vertical="center"/>
      <protection/>
    </xf>
    <xf numFmtId="176" fontId="0" fillId="0" borderId="5" xfId="17" applyNumberFormat="1" applyFont="1" applyBorder="1" applyAlignment="1">
      <alignment horizontal="right" vertical="center"/>
    </xf>
    <xf numFmtId="176" fontId="0" fillId="0" borderId="5" xfId="17" applyNumberFormat="1" applyFont="1" applyFill="1" applyBorder="1" applyAlignment="1">
      <alignment horizontal="right" vertical="center"/>
    </xf>
    <xf numFmtId="176" fontId="0" fillId="0" borderId="6" xfId="17" applyNumberFormat="1" applyFont="1" applyFill="1" applyBorder="1" applyAlignment="1">
      <alignment horizontal="right" vertical="center"/>
    </xf>
    <xf numFmtId="176" fontId="0" fillId="0" borderId="6" xfId="17" applyNumberFormat="1" applyFont="1" applyBorder="1" applyAlignment="1">
      <alignment horizontal="right" vertical="center"/>
    </xf>
    <xf numFmtId="176" fontId="0" fillId="0" borderId="7" xfId="17" applyNumberFormat="1" applyFont="1" applyFill="1" applyBorder="1" applyAlignment="1">
      <alignment horizontal="right" vertical="center"/>
    </xf>
    <xf numFmtId="176" fontId="0" fillId="0" borderId="7" xfId="17" applyNumberFormat="1" applyFont="1" applyBorder="1" applyAlignment="1">
      <alignment horizontal="right" vertical="center"/>
    </xf>
    <xf numFmtId="38" fontId="8" fillId="0" borderId="0" xfId="17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176" fontId="0" fillId="0" borderId="0" xfId="17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8" fontId="9" fillId="0" borderId="2" xfId="17" applyFont="1" applyBorder="1" applyAlignment="1">
      <alignment vertical="center"/>
    </xf>
    <xf numFmtId="176" fontId="9" fillId="0" borderId="2" xfId="17" applyNumberFormat="1" applyFont="1" applyBorder="1" applyAlignment="1">
      <alignment horizontal="right" vertical="center"/>
    </xf>
    <xf numFmtId="38" fontId="0" fillId="0" borderId="8" xfId="17" applyFont="1" applyBorder="1" applyAlignment="1">
      <alignment vertical="center"/>
    </xf>
    <xf numFmtId="176" fontId="0" fillId="0" borderId="8" xfId="17" applyNumberFormat="1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176" fontId="0" fillId="0" borderId="9" xfId="17" applyNumberFormat="1" applyFont="1" applyBorder="1" applyAlignment="1">
      <alignment horizontal="right" vertical="center"/>
    </xf>
    <xf numFmtId="176" fontId="0" fillId="0" borderId="10" xfId="17" applyNumberFormat="1" applyFont="1" applyBorder="1" applyAlignment="1">
      <alignment horizontal="right" vertical="center"/>
    </xf>
    <xf numFmtId="38" fontId="9" fillId="0" borderId="11" xfId="17" applyFont="1" applyBorder="1" applyAlignment="1">
      <alignment vertical="center"/>
    </xf>
    <xf numFmtId="176" fontId="9" fillId="0" borderId="11" xfId="17" applyNumberFormat="1" applyFont="1" applyBorder="1" applyAlignment="1">
      <alignment horizontal="right" vertical="center"/>
    </xf>
    <xf numFmtId="38" fontId="9" fillId="0" borderId="12" xfId="17" applyFont="1" applyBorder="1" applyAlignment="1">
      <alignment vertical="center"/>
    </xf>
    <xf numFmtId="176" fontId="9" fillId="0" borderId="12" xfId="17" applyNumberFormat="1" applyFont="1" applyBorder="1" applyAlignment="1">
      <alignment horizontal="right" vertical="center"/>
    </xf>
    <xf numFmtId="176" fontId="9" fillId="0" borderId="2" xfId="17" applyNumberFormat="1" applyFont="1" applyFill="1" applyBorder="1" applyAlignment="1">
      <alignment horizontal="right" vertical="center"/>
    </xf>
    <xf numFmtId="176" fontId="9" fillId="0" borderId="2" xfId="17" applyNumberFormat="1" applyFont="1" applyBorder="1" applyAlignment="1">
      <alignment vertical="center"/>
    </xf>
    <xf numFmtId="38" fontId="7" fillId="0" borderId="0" xfId="0" applyNumberFormat="1" applyFont="1" applyBorder="1" applyAlignment="1">
      <alignment horizontal="center"/>
    </xf>
    <xf numFmtId="38" fontId="0" fillId="0" borderId="10" xfId="17" applyFont="1" applyBorder="1" applyAlignment="1" applyProtection="1">
      <alignment vertical="center"/>
      <protection locked="0"/>
    </xf>
    <xf numFmtId="38" fontId="0" fillId="0" borderId="10" xfId="17" applyFont="1" applyBorder="1" applyAlignment="1" applyProtection="1">
      <alignment horizontal="right" vertical="center"/>
      <protection locked="0"/>
    </xf>
    <xf numFmtId="38" fontId="0" fillId="0" borderId="8" xfId="17" applyFont="1" applyBorder="1" applyAlignment="1" applyProtection="1">
      <alignment vertical="center"/>
      <protection locked="0"/>
    </xf>
    <xf numFmtId="176" fontId="0" fillId="0" borderId="8" xfId="17" applyNumberFormat="1" applyFont="1" applyBorder="1" applyAlignment="1" applyProtection="1">
      <alignment horizontal="right" vertical="center"/>
      <protection locked="0"/>
    </xf>
    <xf numFmtId="38" fontId="0" fillId="0" borderId="9" xfId="17" applyFont="1" applyBorder="1" applyAlignment="1" applyProtection="1">
      <alignment vertical="center"/>
      <protection locked="0"/>
    </xf>
    <xf numFmtId="176" fontId="0" fillId="0" borderId="9" xfId="17" applyNumberFormat="1" applyFont="1" applyBorder="1" applyAlignment="1" applyProtection="1">
      <alignment horizontal="right" vertical="center"/>
      <protection locked="0"/>
    </xf>
    <xf numFmtId="176" fontId="0" fillId="0" borderId="10" xfId="17" applyNumberFormat="1" applyFont="1" applyBorder="1" applyAlignment="1" applyProtection="1">
      <alignment horizontal="right" vertical="center"/>
      <protection locked="0"/>
    </xf>
    <xf numFmtId="38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8" xfId="21" applyNumberFormat="1" applyFont="1" applyBorder="1" applyAlignment="1" applyProtection="1">
      <alignment vertical="center"/>
      <protection locked="0"/>
    </xf>
    <xf numFmtId="49" fontId="0" fillId="0" borderId="9" xfId="21" applyNumberFormat="1" applyFont="1" applyBorder="1" applyAlignment="1" applyProtection="1">
      <alignment vertical="center"/>
      <protection locked="0"/>
    </xf>
    <xf numFmtId="49" fontId="0" fillId="0" borderId="12" xfId="21" applyNumberFormat="1" applyFont="1" applyBorder="1" applyAlignment="1" applyProtection="1">
      <alignment vertical="center"/>
      <protection locked="0"/>
    </xf>
    <xf numFmtId="49" fontId="0" fillId="0" borderId="10" xfId="21" applyNumberFormat="1" applyFont="1" applyBorder="1" applyAlignment="1" applyProtection="1">
      <alignment vertical="center"/>
      <protection locked="0"/>
    </xf>
    <xf numFmtId="49" fontId="0" fillId="0" borderId="8" xfId="21" applyNumberFormat="1" applyFont="1" applyBorder="1" applyAlignment="1" applyProtection="1">
      <alignment vertical="center"/>
      <protection locked="0"/>
    </xf>
    <xf numFmtId="49" fontId="0" fillId="0" borderId="8" xfId="21" applyNumberFormat="1" applyFont="1" applyBorder="1" applyAlignment="1" applyProtection="1">
      <alignment vertical="center" shrinkToFit="1"/>
      <protection locked="0"/>
    </xf>
    <xf numFmtId="49" fontId="0" fillId="0" borderId="2" xfId="21" applyNumberFormat="1" applyFont="1" applyBorder="1" applyAlignment="1" applyProtection="1">
      <alignment vertical="center"/>
      <protection locked="0"/>
    </xf>
    <xf numFmtId="176" fontId="0" fillId="0" borderId="7" xfId="17" applyNumberFormat="1" applyFont="1" applyBorder="1" applyAlignment="1" applyProtection="1">
      <alignment horizontal="right" vertical="center"/>
      <protection locked="0"/>
    </xf>
    <xf numFmtId="176" fontId="0" fillId="0" borderId="6" xfId="17" applyNumberFormat="1" applyFont="1" applyBorder="1" applyAlignment="1" applyProtection="1">
      <alignment horizontal="right" vertical="center"/>
      <protection locked="0"/>
    </xf>
    <xf numFmtId="176" fontId="0" fillId="0" borderId="5" xfId="17" applyNumberFormat="1" applyFont="1" applyBorder="1" applyAlignment="1" applyProtection="1">
      <alignment horizontal="right" vertical="center"/>
      <protection locked="0"/>
    </xf>
    <xf numFmtId="176" fontId="0" fillId="0" borderId="7" xfId="17" applyNumberFormat="1" applyFont="1" applyFill="1" applyBorder="1" applyAlignment="1" applyProtection="1">
      <alignment horizontal="right" vertical="center"/>
      <protection locked="0"/>
    </xf>
    <xf numFmtId="176" fontId="0" fillId="0" borderId="5" xfId="17" applyNumberFormat="1" applyFont="1" applyFill="1" applyBorder="1" applyAlignment="1" applyProtection="1">
      <alignment horizontal="right" vertical="center"/>
      <protection locked="0"/>
    </xf>
    <xf numFmtId="176" fontId="0" fillId="0" borderId="6" xfId="17" applyNumberFormat="1" applyFont="1" applyFill="1" applyBorder="1" applyAlignment="1" applyProtection="1">
      <alignment horizontal="right" vertical="center"/>
      <protection locked="0"/>
    </xf>
    <xf numFmtId="49" fontId="0" fillId="0" borderId="13" xfId="21" applyNumberFormat="1" applyFont="1" applyBorder="1" applyAlignment="1" applyProtection="1">
      <alignment vertical="center"/>
      <protection locked="0"/>
    </xf>
    <xf numFmtId="49" fontId="0" fillId="0" borderId="7" xfId="21" applyNumberFormat="1" applyFont="1" applyBorder="1" applyAlignment="1" applyProtection="1">
      <alignment vertical="center"/>
      <protection locked="0"/>
    </xf>
    <xf numFmtId="49" fontId="0" fillId="0" borderId="5" xfId="21" applyNumberFormat="1" applyFont="1" applyBorder="1" applyAlignment="1" applyProtection="1">
      <alignment vertical="center"/>
      <protection locked="0"/>
    </xf>
    <xf numFmtId="49" fontId="0" fillId="0" borderId="14" xfId="21" applyNumberFormat="1" applyFont="1" applyBorder="1" applyAlignment="1" applyProtection="1">
      <alignment vertical="center"/>
      <protection locked="0"/>
    </xf>
    <xf numFmtId="49" fontId="0" fillId="0" borderId="6" xfId="21" applyNumberFormat="1" applyFont="1" applyBorder="1" applyAlignment="1" applyProtection="1">
      <alignment vertical="center"/>
      <protection locked="0"/>
    </xf>
    <xf numFmtId="49" fontId="5" fillId="0" borderId="7" xfId="21" applyNumberFormat="1" applyFont="1" applyFill="1" applyBorder="1" applyAlignment="1" applyProtection="1">
      <alignment horizontal="left" vertical="center"/>
      <protection locked="0"/>
    </xf>
    <xf numFmtId="49" fontId="5" fillId="0" borderId="5" xfId="21" applyNumberFormat="1" applyFont="1" applyFill="1" applyBorder="1" applyAlignment="1" applyProtection="1">
      <alignment vertical="center"/>
      <protection locked="0"/>
    </xf>
    <xf numFmtId="49" fontId="5" fillId="0" borderId="5" xfId="21" applyNumberFormat="1" applyFont="1" applyFill="1" applyBorder="1" applyAlignment="1" applyProtection="1">
      <alignment horizontal="left" vertical="center"/>
      <protection locked="0"/>
    </xf>
    <xf numFmtId="49" fontId="5" fillId="0" borderId="5" xfId="21" applyNumberFormat="1" applyFont="1" applyFill="1" applyBorder="1" applyAlignment="1" applyProtection="1">
      <alignment horizontal="right" vertical="center"/>
      <protection locked="0"/>
    </xf>
    <xf numFmtId="49" fontId="5" fillId="0" borderId="6" xfId="21" applyNumberFormat="1" applyFont="1" applyFill="1" applyBorder="1" applyAlignment="1" applyProtection="1">
      <alignment horizontal="left" vertical="center"/>
      <protection locked="0"/>
    </xf>
    <xf numFmtId="49" fontId="5" fillId="0" borderId="7" xfId="21" applyNumberFormat="1" applyFont="1" applyBorder="1" applyAlignment="1" applyProtection="1">
      <alignment vertical="center"/>
      <protection locked="0"/>
    </xf>
    <xf numFmtId="49" fontId="0" fillId="0" borderId="0" xfId="21" applyNumberFormat="1" applyFont="1" applyProtection="1">
      <alignment/>
      <protection locked="0"/>
    </xf>
    <xf numFmtId="49" fontId="0" fillId="0" borderId="1" xfId="21" applyNumberFormat="1" applyFont="1" applyBorder="1" applyAlignment="1" applyProtection="1">
      <alignment horizontal="right"/>
      <protection locked="0"/>
    </xf>
    <xf numFmtId="49" fontId="0" fillId="0" borderId="3" xfId="21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0" fillId="0" borderId="10" xfId="21" applyFont="1" applyBorder="1" applyAlignment="1" applyProtection="1">
      <alignment vertical="center"/>
      <protection locked="0"/>
    </xf>
    <xf numFmtId="0" fontId="0" fillId="0" borderId="8" xfId="21" applyFont="1" applyBorder="1" applyAlignment="1" applyProtection="1">
      <alignment vertical="center"/>
      <protection locked="0"/>
    </xf>
    <xf numFmtId="0" fontId="0" fillId="0" borderId="9" xfId="21" applyFont="1" applyBorder="1" applyAlignment="1" applyProtection="1">
      <alignment vertical="center"/>
      <protection locked="0"/>
    </xf>
    <xf numFmtId="0" fontId="9" fillId="0" borderId="12" xfId="21" applyFont="1" applyBorder="1" applyAlignment="1" applyProtection="1">
      <alignment vertical="center"/>
      <protection locked="0"/>
    </xf>
    <xf numFmtId="0" fontId="0" fillId="0" borderId="0" xfId="21" applyFont="1" applyProtection="1">
      <alignment/>
      <protection locked="0"/>
    </xf>
    <xf numFmtId="0" fontId="0" fillId="0" borderId="0" xfId="21" applyFont="1" applyBorder="1" applyProtection="1">
      <alignment/>
      <protection locked="0"/>
    </xf>
    <xf numFmtId="0" fontId="5" fillId="0" borderId="15" xfId="21" applyFont="1" applyBorder="1" applyAlignment="1" applyProtection="1">
      <alignment horizontal="left" vertical="center"/>
      <protection locked="0"/>
    </xf>
    <xf numFmtId="0" fontId="5" fillId="0" borderId="16" xfId="21" applyFont="1" applyBorder="1" applyAlignment="1" applyProtection="1">
      <alignment horizontal="left" vertical="center"/>
      <protection locked="0"/>
    </xf>
    <xf numFmtId="0" fontId="5" fillId="0" borderId="16" xfId="21" applyFont="1" applyBorder="1" applyAlignment="1" applyProtection="1">
      <alignment vertical="center"/>
      <protection locked="0"/>
    </xf>
    <xf numFmtId="0" fontId="0" fillId="0" borderId="15" xfId="21" applyFont="1" applyBorder="1" applyAlignment="1" applyProtection="1">
      <alignment vertical="center"/>
      <protection locked="0"/>
    </xf>
    <xf numFmtId="0" fontId="0" fillId="0" borderId="16" xfId="21" applyFont="1" applyBorder="1" applyAlignment="1" applyProtection="1">
      <alignment vertical="center"/>
      <protection locked="0"/>
    </xf>
    <xf numFmtId="0" fontId="0" fillId="0" borderId="17" xfId="2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5" xfId="21" applyNumberFormat="1" applyFont="1" applyBorder="1" applyAlignment="1" applyProtection="1">
      <alignment vertical="center" shrinkToFit="1"/>
      <protection locked="0"/>
    </xf>
    <xf numFmtId="49" fontId="0" fillId="0" borderId="0" xfId="21" applyNumberFormat="1" applyFont="1" applyAlignment="1">
      <alignment horizontal="right"/>
      <protection/>
    </xf>
    <xf numFmtId="0" fontId="9" fillId="0" borderId="18" xfId="21" applyFont="1" applyFill="1" applyBorder="1" applyAlignment="1" applyProtection="1">
      <alignment vertical="center"/>
      <protection locked="0"/>
    </xf>
    <xf numFmtId="0" fontId="0" fillId="0" borderId="19" xfId="21" applyFont="1" applyBorder="1" applyAlignment="1" applyProtection="1">
      <alignment vertical="center"/>
      <protection locked="0"/>
    </xf>
    <xf numFmtId="176" fontId="0" fillId="0" borderId="20" xfId="17" applyNumberFormat="1" applyFont="1" applyBorder="1" applyAlignment="1">
      <alignment horizontal="right" vertical="center"/>
    </xf>
    <xf numFmtId="49" fontId="0" fillId="0" borderId="20" xfId="21" applyNumberFormat="1" applyFont="1" applyBorder="1" applyAlignment="1" applyProtection="1">
      <alignment vertical="center"/>
      <protection locked="0"/>
    </xf>
    <xf numFmtId="176" fontId="0" fillId="0" borderId="7" xfId="17" applyNumberFormat="1" applyFont="1" applyBorder="1" applyAlignment="1" applyProtection="1">
      <alignment horizontal="right" vertical="center"/>
      <protection locked="0"/>
    </xf>
    <xf numFmtId="176" fontId="0" fillId="0" borderId="7" xfId="17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49" fontId="0" fillId="0" borderId="5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49" fontId="6" fillId="0" borderId="5" xfId="21" applyNumberFormat="1" applyFont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vertical="center"/>
    </xf>
    <xf numFmtId="49" fontId="5" fillId="0" borderId="5" xfId="21" applyNumberFormat="1" applyFont="1" applyBorder="1" applyAlignment="1" applyProtection="1">
      <alignment vertical="center"/>
      <protection locked="0"/>
    </xf>
    <xf numFmtId="176" fontId="0" fillId="0" borderId="23" xfId="17" applyNumberFormat="1" applyFont="1" applyBorder="1" applyAlignment="1" applyProtection="1">
      <alignment horizontal="right" vertical="center"/>
      <protection locked="0"/>
    </xf>
    <xf numFmtId="176" fontId="0" fillId="0" borderId="23" xfId="17" applyNumberFormat="1" applyFont="1" applyBorder="1" applyAlignment="1">
      <alignment horizontal="right" vertical="center"/>
    </xf>
    <xf numFmtId="49" fontId="0" fillId="0" borderId="23" xfId="21" applyNumberFormat="1" applyFont="1" applyBorder="1" applyAlignment="1" applyProtection="1">
      <alignment vertical="center"/>
      <protection locked="0"/>
    </xf>
    <xf numFmtId="176" fontId="0" fillId="0" borderId="5" xfId="17" applyNumberFormat="1" applyFont="1" applyBorder="1" applyAlignment="1">
      <alignment horizontal="right" vertical="center"/>
    </xf>
    <xf numFmtId="176" fontId="0" fillId="0" borderId="24" xfId="17" applyNumberFormat="1" applyFont="1" applyBorder="1" applyAlignment="1">
      <alignment horizontal="right" vertical="center"/>
    </xf>
    <xf numFmtId="49" fontId="0" fillId="0" borderId="24" xfId="21" applyNumberFormat="1" applyFont="1" applyBorder="1" applyAlignment="1" applyProtection="1">
      <alignment vertical="center"/>
      <protection locked="0"/>
    </xf>
    <xf numFmtId="0" fontId="0" fillId="0" borderId="25" xfId="21" applyFont="1" applyBorder="1" applyAlignment="1" applyProtection="1">
      <alignment vertical="center"/>
      <protection locked="0"/>
    </xf>
    <xf numFmtId="49" fontId="0" fillId="0" borderId="23" xfId="21" applyNumberFormat="1" applyFont="1" applyFill="1" applyBorder="1" applyAlignment="1" applyProtection="1">
      <alignment horizontal="right" vertical="center"/>
      <protection locked="0"/>
    </xf>
    <xf numFmtId="0" fontId="0" fillId="0" borderId="26" xfId="21" applyFont="1" applyBorder="1" applyAlignment="1" applyProtection="1">
      <alignment vertical="center"/>
      <protection locked="0"/>
    </xf>
    <xf numFmtId="176" fontId="0" fillId="0" borderId="24" xfId="17" applyNumberFormat="1" applyFont="1" applyBorder="1" applyAlignment="1">
      <alignment horizontal="right" vertical="center"/>
    </xf>
    <xf numFmtId="49" fontId="0" fillId="0" borderId="27" xfId="21" applyNumberFormat="1" applyFont="1" applyFill="1" applyBorder="1" applyAlignment="1" applyProtection="1">
      <alignment vertical="center"/>
      <protection locked="0"/>
    </xf>
    <xf numFmtId="49" fontId="0" fillId="0" borderId="11" xfId="21" applyNumberFormat="1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176" fontId="0" fillId="0" borderId="28" xfId="17" applyNumberFormat="1" applyFont="1" applyBorder="1" applyAlignment="1" applyProtection="1">
      <alignment horizontal="right" vertical="center"/>
      <protection locked="0"/>
    </xf>
    <xf numFmtId="176" fontId="0" fillId="0" borderId="28" xfId="17" applyNumberFormat="1" applyFont="1" applyBorder="1" applyAlignment="1">
      <alignment horizontal="right" vertical="center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176" fontId="0" fillId="0" borderId="5" xfId="17" applyNumberFormat="1" applyFont="1" applyBorder="1" applyAlignment="1" applyProtection="1">
      <alignment vertical="center"/>
      <protection locked="0"/>
    </xf>
    <xf numFmtId="176" fontId="0" fillId="0" borderId="5" xfId="17" applyNumberFormat="1" applyFont="1" applyBorder="1" applyAlignment="1">
      <alignment vertical="center"/>
    </xf>
    <xf numFmtId="49" fontId="0" fillId="0" borderId="5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176" fontId="0" fillId="0" borderId="6" xfId="17" applyNumberFormat="1" applyFont="1" applyBorder="1" applyAlignment="1" applyProtection="1">
      <alignment vertical="center"/>
      <protection locked="0"/>
    </xf>
    <xf numFmtId="176" fontId="0" fillId="0" borderId="6" xfId="17" applyNumberFormat="1" applyFont="1" applyBorder="1" applyAlignment="1">
      <alignment vertical="center"/>
    </xf>
    <xf numFmtId="49" fontId="0" fillId="0" borderId="6" xfId="0" applyNumberFormat="1" applyFont="1" applyBorder="1" applyAlignment="1" applyProtection="1">
      <alignment vertical="center"/>
      <protection locked="0"/>
    </xf>
    <xf numFmtId="176" fontId="0" fillId="0" borderId="24" xfId="17" applyNumberFormat="1" applyFont="1" applyBorder="1" applyAlignment="1" applyProtection="1">
      <alignment horizontal="right" vertical="center"/>
      <protection locked="0"/>
    </xf>
    <xf numFmtId="49" fontId="0" fillId="0" borderId="24" xfId="0" applyNumberFormat="1" applyFont="1" applyBorder="1" applyAlignment="1" applyProtection="1">
      <alignment vertical="center"/>
      <protection locked="0"/>
    </xf>
    <xf numFmtId="0" fontId="0" fillId="0" borderId="29" xfId="21" applyFont="1" applyBorder="1" applyAlignment="1" applyProtection="1">
      <alignment vertical="center"/>
      <protection locked="0"/>
    </xf>
    <xf numFmtId="49" fontId="5" fillId="0" borderId="8" xfId="21" applyNumberFormat="1" applyFont="1" applyBorder="1" applyAlignment="1" applyProtection="1">
      <alignment vertical="center"/>
      <protection locked="0"/>
    </xf>
    <xf numFmtId="0" fontId="0" fillId="0" borderId="29" xfId="21" applyFont="1" applyBorder="1" applyAlignment="1" applyProtection="1">
      <alignment vertical="center"/>
      <protection locked="0"/>
    </xf>
    <xf numFmtId="0" fontId="0" fillId="0" borderId="26" xfId="21" applyFont="1" applyBorder="1" applyAlignment="1" applyProtection="1">
      <alignment vertical="center"/>
      <protection locked="0"/>
    </xf>
    <xf numFmtId="38" fontId="0" fillId="0" borderId="8" xfId="17" applyFont="1" applyBorder="1" applyAlignment="1" applyProtection="1">
      <alignment horizontal="right" vertical="center"/>
      <protection locked="0"/>
    </xf>
    <xf numFmtId="176" fontId="0" fillId="0" borderId="20" xfId="17" applyNumberFormat="1" applyFont="1" applyBorder="1" applyAlignment="1" applyProtection="1">
      <alignment horizontal="right" vertical="center"/>
      <protection locked="0"/>
    </xf>
    <xf numFmtId="176" fontId="0" fillId="0" borderId="20" xfId="17" applyNumberFormat="1" applyFont="1" applyBorder="1" applyAlignment="1">
      <alignment horizontal="right" vertical="center"/>
    </xf>
    <xf numFmtId="0" fontId="0" fillId="0" borderId="29" xfId="21" applyFont="1" applyFill="1" applyBorder="1" applyAlignment="1" applyProtection="1">
      <alignment vertical="center"/>
      <protection locked="0"/>
    </xf>
    <xf numFmtId="0" fontId="0" fillId="0" borderId="30" xfId="21" applyFont="1" applyBorder="1" applyAlignment="1" applyProtection="1">
      <alignment horizontal="center" vertical="center"/>
      <protection locked="0"/>
    </xf>
    <xf numFmtId="0" fontId="5" fillId="0" borderId="15" xfId="21" applyFont="1" applyBorder="1" applyAlignment="1" applyProtection="1">
      <alignment vertical="center"/>
      <protection locked="0"/>
    </xf>
    <xf numFmtId="49" fontId="0" fillId="0" borderId="7" xfId="21" applyNumberFormat="1" applyFont="1" applyBorder="1" applyAlignment="1" applyProtection="1">
      <alignment horizontal="right" vertical="center"/>
      <protection locked="0"/>
    </xf>
    <xf numFmtId="0" fontId="5" fillId="0" borderId="17" xfId="21" applyFont="1" applyBorder="1" applyAlignment="1" applyProtection="1">
      <alignment horizontal="left" vertical="center" shrinkToFit="1"/>
      <protection locked="0"/>
    </xf>
    <xf numFmtId="0" fontId="5" fillId="0" borderId="16" xfId="21" applyFont="1" applyBorder="1" applyAlignment="1" applyProtection="1">
      <alignment horizontal="left" vertical="center" shrinkToFit="1"/>
      <protection locked="0"/>
    </xf>
    <xf numFmtId="0" fontId="5" fillId="0" borderId="16" xfId="21" applyFont="1" applyBorder="1" applyAlignment="1" applyProtection="1">
      <alignment vertical="center" shrinkToFit="1"/>
      <protection locked="0"/>
    </xf>
    <xf numFmtId="0" fontId="0" fillId="0" borderId="16" xfId="21" applyFont="1" applyBorder="1" applyAlignment="1" applyProtection="1">
      <alignment vertical="center" shrinkToFit="1"/>
      <protection locked="0"/>
    </xf>
    <xf numFmtId="49" fontId="5" fillId="0" borderId="5" xfId="21" applyNumberFormat="1" applyFont="1" applyFill="1" applyBorder="1" applyAlignment="1" applyProtection="1">
      <alignment horizontal="left" vertical="center" shrinkToFit="1"/>
      <protection locked="0"/>
    </xf>
    <xf numFmtId="3" fontId="6" fillId="0" borderId="8" xfId="21" applyNumberFormat="1" applyFont="1" applyBorder="1" applyAlignment="1" applyProtection="1">
      <alignment vertical="center" shrinkToFit="1"/>
      <protection locked="0"/>
    </xf>
    <xf numFmtId="0" fontId="0" fillId="0" borderId="31" xfId="21" applyFont="1" applyBorder="1" applyAlignment="1" applyProtection="1">
      <alignment horizontal="center" vertical="center"/>
      <protection locked="0"/>
    </xf>
    <xf numFmtId="176" fontId="0" fillId="0" borderId="8" xfId="17" applyNumberFormat="1" applyFont="1" applyBorder="1" applyAlignment="1" applyProtection="1">
      <alignment horizontal="right" vertical="center"/>
      <protection/>
    </xf>
    <xf numFmtId="176" fontId="0" fillId="0" borderId="23" xfId="17" applyNumberFormat="1" applyFont="1" applyBorder="1" applyAlignment="1" applyProtection="1">
      <alignment horizontal="right" vertical="center"/>
      <protection/>
    </xf>
    <xf numFmtId="176" fontId="0" fillId="0" borderId="5" xfId="17" applyNumberFormat="1" applyFont="1" applyBorder="1" applyAlignment="1" applyProtection="1">
      <alignment horizontal="right" vertical="center"/>
      <protection/>
    </xf>
    <xf numFmtId="0" fontId="0" fillId="0" borderId="32" xfId="21" applyFont="1" applyBorder="1" applyAlignment="1" applyProtection="1">
      <alignment horizontal="center" vertical="center"/>
      <protection locked="0"/>
    </xf>
    <xf numFmtId="49" fontId="0" fillId="0" borderId="33" xfId="21" applyNumberFormat="1" applyFont="1" applyFill="1" applyBorder="1" applyAlignment="1" applyProtection="1">
      <alignment vertical="center"/>
      <protection locked="0"/>
    </xf>
    <xf numFmtId="0" fontId="0" fillId="0" borderId="34" xfId="21" applyFont="1" applyBorder="1" applyAlignment="1" applyProtection="1">
      <alignment horizontal="center" vertical="center"/>
      <protection locked="0"/>
    </xf>
    <xf numFmtId="38" fontId="0" fillId="0" borderId="34" xfId="17" applyFont="1" applyBorder="1" applyAlignment="1">
      <alignment vertical="center"/>
    </xf>
    <xf numFmtId="176" fontId="0" fillId="0" borderId="34" xfId="17" applyNumberFormat="1" applyFont="1" applyBorder="1" applyAlignment="1">
      <alignment horizontal="right" vertical="center"/>
    </xf>
    <xf numFmtId="49" fontId="0" fillId="0" borderId="34" xfId="21" applyNumberFormat="1" applyFont="1" applyBorder="1" applyAlignment="1" applyProtection="1">
      <alignment vertical="center"/>
      <protection locked="0"/>
    </xf>
    <xf numFmtId="49" fontId="0" fillId="0" borderId="13" xfId="21" applyNumberFormat="1" applyFont="1" applyFill="1" applyBorder="1" applyAlignment="1" applyProtection="1">
      <alignment vertical="center"/>
      <protection locked="0"/>
    </xf>
    <xf numFmtId="38" fontId="0" fillId="0" borderId="34" xfId="17" applyFont="1" applyBorder="1" applyAlignment="1" applyProtection="1">
      <alignment vertical="center"/>
      <protection locked="0"/>
    </xf>
    <xf numFmtId="0" fontId="0" fillId="0" borderId="26" xfId="21" applyFont="1" applyBorder="1" applyAlignment="1" applyProtection="1">
      <alignment vertical="center" shrinkToFit="1"/>
      <protection locked="0"/>
    </xf>
    <xf numFmtId="49" fontId="5" fillId="0" borderId="24" xfId="21" applyNumberFormat="1" applyFont="1" applyBorder="1" applyAlignment="1" applyProtection="1">
      <alignment vertical="center"/>
      <protection locked="0"/>
    </xf>
    <xf numFmtId="0" fontId="0" fillId="0" borderId="35" xfId="21" applyFont="1" applyBorder="1" applyAlignment="1" applyProtection="1">
      <alignment horizontal="center" vertical="center"/>
      <protection locked="0"/>
    </xf>
    <xf numFmtId="0" fontId="5" fillId="0" borderId="28" xfId="21" applyFont="1" applyBorder="1" applyAlignment="1" applyProtection="1">
      <alignment horizontal="left" vertical="center"/>
      <protection locked="0"/>
    </xf>
    <xf numFmtId="38" fontId="0" fillId="0" borderId="28" xfId="17" applyFont="1" applyBorder="1" applyAlignment="1" applyProtection="1">
      <alignment vertical="center"/>
      <protection locked="0"/>
    </xf>
    <xf numFmtId="49" fontId="0" fillId="0" borderId="28" xfId="21" applyNumberFormat="1" applyFont="1" applyBorder="1" applyAlignment="1" applyProtection="1">
      <alignment vertical="center"/>
      <protection locked="0"/>
    </xf>
    <xf numFmtId="0" fontId="5" fillId="0" borderId="5" xfId="21" applyFont="1" applyBorder="1" applyAlignment="1" applyProtection="1">
      <alignment horizontal="left" vertical="center"/>
      <protection locked="0"/>
    </xf>
    <xf numFmtId="38" fontId="0" fillId="0" borderId="5" xfId="17" applyFont="1" applyBorder="1" applyAlignment="1" applyProtection="1">
      <alignment vertical="center"/>
      <protection locked="0"/>
    </xf>
    <xf numFmtId="38" fontId="0" fillId="0" borderId="5" xfId="17" applyFont="1" applyBorder="1" applyAlignment="1" applyProtection="1">
      <alignment vertical="center"/>
      <protection locked="0"/>
    </xf>
    <xf numFmtId="49" fontId="8" fillId="0" borderId="5" xfId="21" applyNumberFormat="1" applyFont="1" applyBorder="1" applyAlignment="1" applyProtection="1">
      <alignment vertical="center"/>
      <protection locked="0"/>
    </xf>
    <xf numFmtId="49" fontId="0" fillId="0" borderId="5" xfId="21" applyNumberFormat="1" applyFont="1" applyBorder="1" applyAlignment="1" applyProtection="1">
      <alignment vertical="center"/>
      <protection locked="0"/>
    </xf>
    <xf numFmtId="0" fontId="0" fillId="0" borderId="6" xfId="21" applyFont="1" applyBorder="1" applyAlignment="1" applyProtection="1">
      <alignment vertical="center"/>
      <protection locked="0"/>
    </xf>
    <xf numFmtId="38" fontId="0" fillId="0" borderId="6" xfId="17" applyFont="1" applyBorder="1" applyAlignment="1" applyProtection="1">
      <alignment vertical="center"/>
      <protection locked="0"/>
    </xf>
    <xf numFmtId="49" fontId="0" fillId="0" borderId="6" xfId="21" applyNumberFormat="1" applyFont="1" applyBorder="1" applyAlignment="1" applyProtection="1">
      <alignment vertical="center" shrinkToFit="1"/>
      <protection locked="0"/>
    </xf>
    <xf numFmtId="49" fontId="0" fillId="0" borderId="5" xfId="21" applyNumberFormat="1" applyFont="1" applyBorder="1" applyAlignment="1" applyProtection="1">
      <alignment vertical="center"/>
      <protection locked="0"/>
    </xf>
    <xf numFmtId="0" fontId="0" fillId="0" borderId="36" xfId="21" applyFont="1" applyBorder="1" applyAlignment="1" applyProtection="1">
      <alignment horizontal="center" vertical="center"/>
      <protection locked="0"/>
    </xf>
    <xf numFmtId="49" fontId="0" fillId="0" borderId="37" xfId="21" applyNumberFormat="1" applyFont="1" applyFill="1" applyBorder="1" applyAlignment="1" applyProtection="1">
      <alignment vertical="center"/>
      <protection locked="0"/>
    </xf>
    <xf numFmtId="0" fontId="9" fillId="0" borderId="36" xfId="21" applyFont="1" applyBorder="1" applyAlignment="1" applyProtection="1">
      <alignment horizontal="center" vertical="center"/>
      <protection locked="0"/>
    </xf>
    <xf numFmtId="176" fontId="9" fillId="0" borderId="35" xfId="17" applyNumberFormat="1" applyFont="1" applyBorder="1" applyAlignment="1">
      <alignment horizontal="right" vertical="center"/>
    </xf>
    <xf numFmtId="49" fontId="0" fillId="0" borderId="35" xfId="21" applyNumberFormat="1" applyFont="1" applyBorder="1" applyAlignment="1">
      <alignment vertical="center"/>
      <protection/>
    </xf>
    <xf numFmtId="0" fontId="0" fillId="0" borderId="31" xfId="21" applyFont="1" applyBorder="1" applyAlignment="1" applyProtection="1">
      <alignment vertical="center"/>
      <protection locked="0"/>
    </xf>
    <xf numFmtId="176" fontId="0" fillId="0" borderId="37" xfId="17" applyNumberFormat="1" applyFont="1" applyBorder="1" applyAlignment="1" applyProtection="1">
      <alignment horizontal="right" vertical="center"/>
      <protection locked="0"/>
    </xf>
    <xf numFmtId="176" fontId="0" fillId="0" borderId="37" xfId="17" applyNumberFormat="1" applyFont="1" applyBorder="1" applyAlignment="1">
      <alignment horizontal="right" vertical="center"/>
    </xf>
    <xf numFmtId="49" fontId="5" fillId="0" borderId="37" xfId="21" applyNumberFormat="1" applyFont="1" applyBorder="1" applyAlignment="1" applyProtection="1">
      <alignment vertical="center"/>
      <protection locked="0"/>
    </xf>
    <xf numFmtId="176" fontId="9" fillId="0" borderId="38" xfId="17" applyNumberFormat="1" applyFont="1" applyFill="1" applyBorder="1" applyAlignment="1">
      <alignment horizontal="right" vertical="center"/>
    </xf>
    <xf numFmtId="49" fontId="0" fillId="0" borderId="38" xfId="21" applyNumberFormat="1" applyFont="1" applyFill="1" applyBorder="1" applyAlignment="1" applyProtection="1">
      <alignment vertical="center"/>
      <protection locked="0"/>
    </xf>
    <xf numFmtId="49" fontId="0" fillId="0" borderId="39" xfId="21" applyNumberFormat="1" applyFont="1" applyBorder="1" applyAlignment="1" applyProtection="1">
      <alignment vertical="center"/>
      <protection locked="0"/>
    </xf>
    <xf numFmtId="49" fontId="0" fillId="0" borderId="35" xfId="21" applyNumberFormat="1" applyFont="1" applyBorder="1" applyAlignment="1" applyProtection="1">
      <alignment vertical="center"/>
      <protection locked="0"/>
    </xf>
    <xf numFmtId="0" fontId="0" fillId="0" borderId="25" xfId="21" applyFont="1" applyBorder="1" applyAlignment="1" applyProtection="1">
      <alignment vertical="center" shrinkToFit="1"/>
      <protection locked="0"/>
    </xf>
    <xf numFmtId="0" fontId="9" fillId="0" borderId="0" xfId="21" applyFont="1" applyProtection="1">
      <alignment/>
      <protection locked="0"/>
    </xf>
    <xf numFmtId="0" fontId="9" fillId="0" borderId="1" xfId="21" applyFont="1" applyBorder="1" applyProtection="1">
      <alignment/>
      <protection locked="0"/>
    </xf>
    <xf numFmtId="0" fontId="7" fillId="0" borderId="0" xfId="21" applyFont="1" applyProtection="1">
      <alignment/>
      <protection locked="0"/>
    </xf>
    <xf numFmtId="0" fontId="7" fillId="0" borderId="0" xfId="0" applyFont="1" applyAlignment="1">
      <alignment/>
    </xf>
    <xf numFmtId="0" fontId="9" fillId="0" borderId="40" xfId="21" applyFont="1" applyBorder="1" applyAlignment="1" applyProtection="1">
      <alignment vertical="center"/>
      <protection locked="0"/>
    </xf>
    <xf numFmtId="176" fontId="9" fillId="0" borderId="13" xfId="17" applyNumberFormat="1" applyFont="1" applyFill="1" applyBorder="1" applyAlignment="1">
      <alignment horizontal="right" vertical="center"/>
    </xf>
    <xf numFmtId="0" fontId="9" fillId="0" borderId="41" xfId="21" applyFont="1" applyBorder="1" applyAlignment="1" applyProtection="1">
      <alignment vertical="center"/>
      <protection locked="0"/>
    </xf>
    <xf numFmtId="176" fontId="9" fillId="0" borderId="14" xfId="17" applyNumberFormat="1" applyFont="1" applyFill="1" applyBorder="1" applyAlignment="1">
      <alignment horizontal="right" vertical="center"/>
    </xf>
    <xf numFmtId="0" fontId="0" fillId="0" borderId="2" xfId="2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0" fillId="0" borderId="12" xfId="21" applyFont="1" applyBorder="1" applyAlignment="1" applyProtection="1">
      <alignment vertical="center"/>
      <protection locked="0"/>
    </xf>
    <xf numFmtId="38" fontId="0" fillId="0" borderId="12" xfId="17" applyFont="1" applyBorder="1" applyAlignment="1" applyProtection="1">
      <alignment vertical="center"/>
      <protection locked="0"/>
    </xf>
    <xf numFmtId="176" fontId="0" fillId="0" borderId="12" xfId="17" applyNumberFormat="1" applyFont="1" applyBorder="1" applyAlignment="1" applyProtection="1">
      <alignment horizontal="right" vertical="center"/>
      <protection locked="0"/>
    </xf>
    <xf numFmtId="176" fontId="0" fillId="0" borderId="12" xfId="17" applyNumberFormat="1" applyFont="1" applyBorder="1" applyAlignment="1">
      <alignment horizontal="right" vertical="center"/>
    </xf>
    <xf numFmtId="0" fontId="0" fillId="0" borderId="33" xfId="21" applyFont="1" applyBorder="1" applyAlignment="1" applyProtection="1">
      <alignment vertical="center"/>
      <protection locked="0"/>
    </xf>
    <xf numFmtId="38" fontId="0" fillId="0" borderId="33" xfId="17" applyFont="1" applyBorder="1" applyAlignment="1" applyProtection="1">
      <alignment vertical="center"/>
      <protection locked="0"/>
    </xf>
    <xf numFmtId="176" fontId="0" fillId="0" borderId="33" xfId="17" applyNumberFormat="1" applyFont="1" applyBorder="1" applyAlignment="1" applyProtection="1">
      <alignment horizontal="right" vertical="center"/>
      <protection locked="0"/>
    </xf>
    <xf numFmtId="176" fontId="0" fillId="0" borderId="33" xfId="17" applyNumberFormat="1" applyFont="1" applyBorder="1" applyAlignment="1">
      <alignment horizontal="right" vertical="center"/>
    </xf>
    <xf numFmtId="0" fontId="0" fillId="0" borderId="11" xfId="21" applyFont="1" applyBorder="1" applyAlignment="1" applyProtection="1">
      <alignment vertical="center"/>
      <protection locked="0"/>
    </xf>
    <xf numFmtId="38" fontId="0" fillId="0" borderId="11" xfId="17" applyFont="1" applyBorder="1" applyAlignment="1" applyProtection="1">
      <alignment vertical="center"/>
      <protection locked="0"/>
    </xf>
    <xf numFmtId="176" fontId="0" fillId="0" borderId="11" xfId="17" applyNumberFormat="1" applyFont="1" applyBorder="1" applyAlignment="1" applyProtection="1">
      <alignment horizontal="right" vertical="center"/>
      <protection locked="0"/>
    </xf>
    <xf numFmtId="176" fontId="0" fillId="0" borderId="11" xfId="17" applyNumberFormat="1" applyFont="1" applyBorder="1" applyAlignment="1">
      <alignment horizontal="right" vertical="center"/>
    </xf>
    <xf numFmtId="0" fontId="0" fillId="0" borderId="27" xfId="21" applyFont="1" applyBorder="1" applyAlignment="1" applyProtection="1">
      <alignment vertical="center"/>
      <protection locked="0"/>
    </xf>
    <xf numFmtId="38" fontId="0" fillId="0" borderId="27" xfId="17" applyFont="1" applyBorder="1" applyAlignment="1" applyProtection="1">
      <alignment vertical="center"/>
      <protection locked="0"/>
    </xf>
    <xf numFmtId="176" fontId="0" fillId="0" borderId="27" xfId="17" applyNumberFormat="1" applyFont="1" applyBorder="1" applyAlignment="1" applyProtection="1">
      <alignment horizontal="right" vertical="center"/>
      <protection locked="0"/>
    </xf>
    <xf numFmtId="176" fontId="0" fillId="0" borderId="27" xfId="17" applyNumberFormat="1" applyFont="1" applyBorder="1" applyAlignment="1">
      <alignment horizontal="right" vertical="center"/>
    </xf>
    <xf numFmtId="0" fontId="0" fillId="0" borderId="42" xfId="21" applyFont="1" applyBorder="1" applyAlignment="1" applyProtection="1">
      <alignment vertical="center"/>
      <protection locked="0"/>
    </xf>
    <xf numFmtId="176" fontId="0" fillId="0" borderId="39" xfId="17" applyNumberFormat="1" applyFont="1" applyBorder="1" applyAlignment="1" applyProtection="1">
      <alignment horizontal="right" vertical="center"/>
      <protection locked="0"/>
    </xf>
    <xf numFmtId="176" fontId="0" fillId="0" borderId="39" xfId="17" applyNumberFormat="1" applyFont="1" applyBorder="1" applyAlignment="1">
      <alignment horizontal="right" vertical="center"/>
    </xf>
    <xf numFmtId="49" fontId="6" fillId="0" borderId="39" xfId="21" applyNumberFormat="1" applyFont="1" applyBorder="1" applyAlignment="1" applyProtection="1">
      <alignment vertical="center"/>
      <protection locked="0"/>
    </xf>
    <xf numFmtId="0" fontId="0" fillId="0" borderId="42" xfId="21" applyFont="1" applyBorder="1" applyAlignment="1" applyProtection="1">
      <alignment vertical="center"/>
      <protection locked="0"/>
    </xf>
    <xf numFmtId="38" fontId="0" fillId="0" borderId="39" xfId="17" applyFont="1" applyBorder="1" applyAlignment="1">
      <alignment horizontal="right" vertical="center"/>
    </xf>
    <xf numFmtId="38" fontId="0" fillId="0" borderId="39" xfId="17" applyFont="1" applyBorder="1" applyAlignment="1" applyProtection="1">
      <alignment horizontal="right" vertical="center"/>
      <protection locked="0"/>
    </xf>
    <xf numFmtId="176" fontId="0" fillId="0" borderId="39" xfId="17" applyNumberFormat="1" applyFont="1" applyBorder="1" applyAlignment="1">
      <alignment horizontal="right" vertical="center"/>
    </xf>
    <xf numFmtId="176" fontId="0" fillId="0" borderId="35" xfId="17" applyNumberFormat="1" applyFont="1" applyBorder="1" applyAlignment="1">
      <alignment horizontal="right" vertical="center"/>
    </xf>
    <xf numFmtId="38" fontId="0" fillId="0" borderId="37" xfId="17" applyFont="1" applyBorder="1" applyAlignment="1">
      <alignment horizontal="right" vertical="center"/>
    </xf>
    <xf numFmtId="176" fontId="9" fillId="0" borderId="12" xfId="17" applyNumberFormat="1" applyFont="1" applyFill="1" applyBorder="1" applyAlignment="1">
      <alignment horizontal="right" vertical="center"/>
    </xf>
    <xf numFmtId="49" fontId="9" fillId="0" borderId="12" xfId="21" applyNumberFormat="1" applyFont="1" applyFill="1" applyBorder="1" applyAlignment="1" applyProtection="1">
      <alignment vertical="center"/>
      <protection locked="0"/>
    </xf>
    <xf numFmtId="0" fontId="0" fillId="0" borderId="41" xfId="21" applyFont="1" applyBorder="1" applyAlignment="1" applyProtection="1">
      <alignment vertical="center"/>
      <protection locked="0"/>
    </xf>
    <xf numFmtId="38" fontId="0" fillId="0" borderId="14" xfId="17" applyFont="1" applyBorder="1" applyAlignment="1">
      <alignment horizontal="right" vertical="center"/>
    </xf>
    <xf numFmtId="38" fontId="0" fillId="0" borderId="14" xfId="17" applyFont="1" applyBorder="1" applyAlignment="1" applyProtection="1">
      <alignment horizontal="right" vertical="center"/>
      <protection locked="0"/>
    </xf>
    <xf numFmtId="176" fontId="0" fillId="0" borderId="14" xfId="17" applyNumberFormat="1" applyFont="1" applyBorder="1" applyAlignment="1">
      <alignment horizontal="right" vertical="center"/>
    </xf>
    <xf numFmtId="49" fontId="0" fillId="0" borderId="14" xfId="21" applyNumberFormat="1" applyFont="1" applyBorder="1" applyAlignment="1" applyProtection="1">
      <alignment vertical="center"/>
      <protection locked="0"/>
    </xf>
    <xf numFmtId="49" fontId="8" fillId="0" borderId="14" xfId="21" applyNumberFormat="1" applyFont="1" applyFill="1" applyBorder="1" applyAlignment="1" applyProtection="1">
      <alignment vertical="center" shrinkToFit="1"/>
      <protection locked="0"/>
    </xf>
    <xf numFmtId="0" fontId="0" fillId="0" borderId="43" xfId="21" applyFont="1" applyBorder="1" applyAlignment="1" applyProtection="1">
      <alignment vertical="center"/>
      <protection locked="0"/>
    </xf>
    <xf numFmtId="38" fontId="0" fillId="0" borderId="44" xfId="17" applyFont="1" applyBorder="1" applyAlignment="1">
      <alignment horizontal="right" vertical="center"/>
    </xf>
    <xf numFmtId="176" fontId="0" fillId="0" borderId="44" xfId="17" applyNumberFormat="1" applyFont="1" applyBorder="1" applyAlignment="1">
      <alignment horizontal="right" vertical="center"/>
    </xf>
    <xf numFmtId="49" fontId="0" fillId="0" borderId="44" xfId="21" applyNumberFormat="1" applyFont="1" applyFill="1" applyBorder="1" applyAlignment="1" applyProtection="1">
      <alignment vertical="center"/>
      <protection locked="0"/>
    </xf>
    <xf numFmtId="0" fontId="0" fillId="0" borderId="45" xfId="21" applyFont="1" applyBorder="1" applyAlignment="1" applyProtection="1">
      <alignment vertical="center"/>
      <protection locked="0"/>
    </xf>
    <xf numFmtId="176" fontId="0" fillId="0" borderId="46" xfId="17" applyNumberFormat="1" applyFont="1" applyBorder="1" applyAlignment="1" applyProtection="1">
      <alignment horizontal="right" vertical="center"/>
      <protection locked="0"/>
    </xf>
    <xf numFmtId="176" fontId="0" fillId="0" borderId="46" xfId="17" applyNumberFormat="1" applyFont="1" applyBorder="1" applyAlignment="1">
      <alignment horizontal="right" vertical="center"/>
    </xf>
    <xf numFmtId="49" fontId="0" fillId="0" borderId="46" xfId="21" applyNumberFormat="1" applyFont="1" applyBorder="1" applyAlignment="1" applyProtection="1">
      <alignment vertical="center"/>
      <protection locked="0"/>
    </xf>
    <xf numFmtId="176" fontId="9" fillId="0" borderId="14" xfId="17" applyNumberFormat="1" applyFont="1" applyBorder="1" applyAlignment="1" applyProtection="1">
      <alignment horizontal="right" vertical="center"/>
      <protection locked="0"/>
    </xf>
    <xf numFmtId="176" fontId="9" fillId="0" borderId="14" xfId="17" applyNumberFormat="1" applyFont="1" applyBorder="1" applyAlignment="1">
      <alignment horizontal="right" vertical="center"/>
    </xf>
    <xf numFmtId="176" fontId="9" fillId="0" borderId="13" xfId="17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38" fontId="7" fillId="0" borderId="0" xfId="0" applyNumberFormat="1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1"/>
  <sheetViews>
    <sheetView tabSelected="1" zoomScale="75" zoomScaleNormal="75" zoomScaleSheetLayoutView="75" workbookViewId="0" topLeftCell="A1">
      <selection activeCell="A1" sqref="A1:E1"/>
    </sheetView>
  </sheetViews>
  <sheetFormatPr defaultColWidth="9.00390625" defaultRowHeight="13.5"/>
  <cols>
    <col min="1" max="1" width="27.00390625" style="11" customWidth="1"/>
    <col min="2" max="2" width="13.625" style="1" customWidth="1"/>
    <col min="3" max="3" width="14.125" style="1" customWidth="1"/>
    <col min="4" max="4" width="13.125" style="14" customWidth="1"/>
    <col min="5" max="5" width="28.50390625" style="20" customWidth="1"/>
    <col min="6" max="255" width="9.00390625" style="11" customWidth="1"/>
    <col min="256" max="16384" width="11.875" style="11" bestFit="1" customWidth="1"/>
  </cols>
  <sheetData>
    <row r="1" spans="1:5" ht="25.5" customHeight="1">
      <c r="A1" s="267" t="s">
        <v>87</v>
      </c>
      <c r="B1" s="267"/>
      <c r="C1" s="267"/>
      <c r="D1" s="267"/>
      <c r="E1" s="267"/>
    </row>
    <row r="2" spans="1:5" ht="15.75" customHeight="1">
      <c r="A2" s="221"/>
      <c r="B2" s="221"/>
      <c r="C2" s="221"/>
      <c r="D2" s="221"/>
      <c r="E2" s="221"/>
    </row>
    <row r="3" spans="1:5" ht="25.5" customHeight="1">
      <c r="A3" s="268" t="s">
        <v>88</v>
      </c>
      <c r="B3" s="268"/>
      <c r="C3" s="268"/>
      <c r="D3" s="268"/>
      <c r="E3" s="268"/>
    </row>
    <row r="4" spans="1:5" ht="18.75" customHeight="1">
      <c r="A4" s="29"/>
      <c r="B4" s="30"/>
      <c r="C4" s="30"/>
      <c r="D4" s="269" t="s">
        <v>89</v>
      </c>
      <c r="E4" s="269"/>
    </row>
    <row r="5" spans="1:5" ht="15.75" customHeight="1">
      <c r="A5" s="215" t="s">
        <v>114</v>
      </c>
      <c r="B5" s="30"/>
      <c r="C5" s="30"/>
      <c r="D5" s="64"/>
      <c r="E5" s="64"/>
    </row>
    <row r="6" spans="1:5" ht="15.75" customHeight="1">
      <c r="A6" s="29"/>
      <c r="B6" s="30"/>
      <c r="C6" s="30"/>
      <c r="D6" s="64"/>
      <c r="E6" s="98" t="s">
        <v>112</v>
      </c>
    </row>
    <row r="7" spans="1:5" ht="18" customHeight="1" thickBot="1">
      <c r="A7" s="175" t="s">
        <v>123</v>
      </c>
      <c r="B7" s="36" t="s">
        <v>96</v>
      </c>
      <c r="C7" s="36" t="s">
        <v>91</v>
      </c>
      <c r="D7" s="37" t="s">
        <v>77</v>
      </c>
      <c r="E7" s="37" t="s">
        <v>92</v>
      </c>
    </row>
    <row r="8" spans="1:5" ht="16.5" customHeight="1" thickTop="1">
      <c r="A8" s="100" t="s">
        <v>90</v>
      </c>
      <c r="B8" s="58">
        <f>SUM(B9:B14)</f>
        <v>12379000</v>
      </c>
      <c r="C8" s="58">
        <f>SUM(C9:C14)</f>
        <v>13350000</v>
      </c>
      <c r="D8" s="59">
        <f aca="true" t="shared" si="0" ref="D8:D31">B8-C8</f>
        <v>-971000</v>
      </c>
      <c r="E8" s="72"/>
    </row>
    <row r="9" spans="1:7" ht="18" customHeight="1">
      <c r="A9" s="101" t="s">
        <v>42</v>
      </c>
      <c r="B9" s="65">
        <v>6880000</v>
      </c>
      <c r="C9" s="66">
        <v>6960000</v>
      </c>
      <c r="D9" s="57">
        <f t="shared" si="0"/>
        <v>-80000</v>
      </c>
      <c r="E9" s="65" t="s">
        <v>129</v>
      </c>
      <c r="G9" s="9"/>
    </row>
    <row r="10" spans="1:7" ht="18" customHeight="1">
      <c r="A10" s="102" t="s">
        <v>43</v>
      </c>
      <c r="B10" s="67">
        <v>1440000</v>
      </c>
      <c r="C10" s="68">
        <v>1360000</v>
      </c>
      <c r="D10" s="54">
        <f t="shared" si="0"/>
        <v>80000</v>
      </c>
      <c r="E10" s="73" t="s">
        <v>130</v>
      </c>
      <c r="G10" s="9"/>
    </row>
    <row r="11" spans="1:5" ht="18" customHeight="1">
      <c r="A11" s="102" t="s">
        <v>44</v>
      </c>
      <c r="B11" s="67">
        <v>940000</v>
      </c>
      <c r="C11" s="68">
        <v>1132000</v>
      </c>
      <c r="D11" s="54">
        <f t="shared" si="0"/>
        <v>-192000</v>
      </c>
      <c r="E11" s="73" t="s">
        <v>131</v>
      </c>
    </row>
    <row r="12" spans="1:5" ht="18" customHeight="1">
      <c r="A12" s="102" t="s">
        <v>45</v>
      </c>
      <c r="B12" s="67">
        <v>80000</v>
      </c>
      <c r="C12" s="68">
        <v>80000</v>
      </c>
      <c r="D12" s="54">
        <f t="shared" si="0"/>
        <v>0</v>
      </c>
      <c r="E12" s="73" t="s">
        <v>132</v>
      </c>
    </row>
    <row r="13" spans="1:5" ht="18" customHeight="1">
      <c r="A13" s="102" t="s">
        <v>69</v>
      </c>
      <c r="B13" s="67">
        <v>2915000</v>
      </c>
      <c r="C13" s="68">
        <v>3635000</v>
      </c>
      <c r="D13" s="54">
        <f t="shared" si="0"/>
        <v>-720000</v>
      </c>
      <c r="E13" s="170" t="s">
        <v>133</v>
      </c>
    </row>
    <row r="14" spans="1:5" ht="18" customHeight="1">
      <c r="A14" s="103" t="s">
        <v>14</v>
      </c>
      <c r="B14" s="69">
        <v>124000</v>
      </c>
      <c r="C14" s="70">
        <v>183000</v>
      </c>
      <c r="D14" s="56">
        <f t="shared" si="0"/>
        <v>-59000</v>
      </c>
      <c r="E14" s="74" t="s">
        <v>46</v>
      </c>
    </row>
    <row r="15" spans="1:5" ht="18" customHeight="1">
      <c r="A15" s="104" t="s">
        <v>15</v>
      </c>
      <c r="B15" s="60">
        <f>SUM(B16:B23)</f>
        <v>12958000</v>
      </c>
      <c r="C15" s="61">
        <f>SUM(C16:C23)</f>
        <v>13379759</v>
      </c>
      <c r="D15" s="61">
        <f t="shared" si="0"/>
        <v>-421759</v>
      </c>
      <c r="E15" s="75"/>
    </row>
    <row r="16" spans="1:5" ht="18" customHeight="1">
      <c r="A16" s="101" t="s">
        <v>16</v>
      </c>
      <c r="B16" s="65">
        <v>200000</v>
      </c>
      <c r="C16" s="71">
        <v>354115</v>
      </c>
      <c r="D16" s="57">
        <f t="shared" si="0"/>
        <v>-154115</v>
      </c>
      <c r="E16" s="76"/>
    </row>
    <row r="17" spans="1:5" ht="18" customHeight="1">
      <c r="A17" s="102" t="s">
        <v>17</v>
      </c>
      <c r="B17" s="67">
        <v>200000</v>
      </c>
      <c r="C17" s="68">
        <v>438000</v>
      </c>
      <c r="D17" s="54">
        <f t="shared" si="0"/>
        <v>-238000</v>
      </c>
      <c r="E17" s="77"/>
    </row>
    <row r="18" spans="1:5" ht="18" customHeight="1">
      <c r="A18" s="102" t="s">
        <v>47</v>
      </c>
      <c r="B18" s="67">
        <v>1600000</v>
      </c>
      <c r="C18" s="68">
        <v>1751600</v>
      </c>
      <c r="D18" s="54">
        <f t="shared" si="0"/>
        <v>-151600</v>
      </c>
      <c r="E18" s="77" t="s">
        <v>31</v>
      </c>
    </row>
    <row r="19" spans="1:5" ht="18" customHeight="1">
      <c r="A19" s="102" t="s">
        <v>48</v>
      </c>
      <c r="B19" s="67">
        <v>740000</v>
      </c>
      <c r="C19" s="68">
        <v>758045</v>
      </c>
      <c r="D19" s="54">
        <f t="shared" si="0"/>
        <v>-18045</v>
      </c>
      <c r="E19" s="78" t="s">
        <v>136</v>
      </c>
    </row>
    <row r="20" spans="1:8" ht="18" customHeight="1">
      <c r="A20" s="102" t="s">
        <v>49</v>
      </c>
      <c r="B20" s="67">
        <v>700000</v>
      </c>
      <c r="C20" s="68">
        <v>0</v>
      </c>
      <c r="D20" s="54">
        <f t="shared" si="0"/>
        <v>700000</v>
      </c>
      <c r="E20" s="77"/>
      <c r="H20" s="9"/>
    </row>
    <row r="21" spans="1:5" ht="18" customHeight="1">
      <c r="A21" s="102" t="s">
        <v>18</v>
      </c>
      <c r="B21" s="53">
        <f>B43</f>
        <v>7210000</v>
      </c>
      <c r="C21" s="55">
        <v>7870019</v>
      </c>
      <c r="D21" s="54">
        <f t="shared" si="0"/>
        <v>-660019</v>
      </c>
      <c r="E21" s="77"/>
    </row>
    <row r="22" spans="1:5" ht="18" customHeight="1">
      <c r="A22" s="102" t="s">
        <v>50</v>
      </c>
      <c r="B22" s="67">
        <v>2300000</v>
      </c>
      <c r="C22" s="68">
        <v>2200000</v>
      </c>
      <c r="D22" s="54">
        <f t="shared" si="0"/>
        <v>100000</v>
      </c>
      <c r="E22" s="77"/>
    </row>
    <row r="23" spans="1:5" ht="18" customHeight="1">
      <c r="A23" s="103" t="s">
        <v>19</v>
      </c>
      <c r="B23" s="69">
        <v>8000</v>
      </c>
      <c r="C23" s="70">
        <v>7980</v>
      </c>
      <c r="D23" s="56">
        <f t="shared" si="0"/>
        <v>20</v>
      </c>
      <c r="E23" s="74"/>
    </row>
    <row r="24" spans="1:5" ht="18" customHeight="1">
      <c r="A24" s="222" t="s">
        <v>20</v>
      </c>
      <c r="B24" s="223">
        <v>200000</v>
      </c>
      <c r="C24" s="224">
        <v>200000</v>
      </c>
      <c r="D24" s="225">
        <f t="shared" si="0"/>
        <v>0</v>
      </c>
      <c r="E24" s="75"/>
    </row>
    <row r="25" spans="1:5" ht="18" customHeight="1" thickBot="1">
      <c r="A25" s="226" t="s">
        <v>0</v>
      </c>
      <c r="B25" s="227">
        <v>1500</v>
      </c>
      <c r="C25" s="228">
        <v>1657</v>
      </c>
      <c r="D25" s="229">
        <f t="shared" si="0"/>
        <v>-157</v>
      </c>
      <c r="E25" s="176"/>
    </row>
    <row r="26" spans="1:5" ht="18" customHeight="1" thickBot="1" thickTop="1">
      <c r="A26" s="177" t="s">
        <v>113</v>
      </c>
      <c r="B26" s="178">
        <f>SUM(B8,B15,B24,B25)</f>
        <v>25538500</v>
      </c>
      <c r="C26" s="178">
        <f>SUM(C8,C15,C24,C25)</f>
        <v>26931416</v>
      </c>
      <c r="D26" s="179">
        <f t="shared" si="0"/>
        <v>-1392916</v>
      </c>
      <c r="E26" s="180"/>
    </row>
    <row r="27" spans="1:5" ht="18" customHeight="1" thickTop="1">
      <c r="A27" s="230" t="s">
        <v>41</v>
      </c>
      <c r="B27" s="231">
        <v>6783079</v>
      </c>
      <c r="C27" s="232">
        <v>5824147</v>
      </c>
      <c r="D27" s="233">
        <f t="shared" si="0"/>
        <v>958932</v>
      </c>
      <c r="E27" s="139"/>
    </row>
    <row r="28" spans="1:5" ht="18" customHeight="1">
      <c r="A28" s="234" t="s">
        <v>62</v>
      </c>
      <c r="B28" s="235">
        <v>16784608</v>
      </c>
      <c r="C28" s="236">
        <v>16773845</v>
      </c>
      <c r="D28" s="237">
        <f t="shared" si="0"/>
        <v>10763</v>
      </c>
      <c r="E28" s="138"/>
    </row>
    <row r="29" spans="1:5" ht="18" customHeight="1" thickBot="1">
      <c r="A29" s="226" t="s">
        <v>134</v>
      </c>
      <c r="B29" s="227">
        <v>10600</v>
      </c>
      <c r="C29" s="228">
        <v>10763</v>
      </c>
      <c r="D29" s="229">
        <f t="shared" si="0"/>
        <v>-163</v>
      </c>
      <c r="E29" s="176"/>
    </row>
    <row r="30" spans="1:5" ht="18" customHeight="1" thickBot="1" thickTop="1">
      <c r="A30" s="177" t="s">
        <v>113</v>
      </c>
      <c r="B30" s="182">
        <f>SUM(B27:B29)</f>
        <v>23578287</v>
      </c>
      <c r="C30" s="182">
        <f>SUM(C27:C29)</f>
        <v>22608755</v>
      </c>
      <c r="D30" s="179">
        <f t="shared" si="0"/>
        <v>969532</v>
      </c>
      <c r="E30" s="181"/>
    </row>
    <row r="31" spans="1:5" ht="18" customHeight="1" thickTop="1">
      <c r="A31" s="220" t="s">
        <v>98</v>
      </c>
      <c r="B31" s="51">
        <f>SUM(B26,B30)</f>
        <v>49116787</v>
      </c>
      <c r="C31" s="51">
        <f>SUM(C26,C30)</f>
        <v>49540171</v>
      </c>
      <c r="D31" s="52">
        <f t="shared" si="0"/>
        <v>-423384</v>
      </c>
      <c r="E31" s="79"/>
    </row>
    <row r="32" spans="1:5" ht="18" customHeight="1">
      <c r="A32" s="105"/>
      <c r="B32" s="24"/>
      <c r="C32" s="23"/>
      <c r="D32" s="3"/>
      <c r="E32" s="97"/>
    </row>
    <row r="33" spans="1:5" ht="18" customHeight="1">
      <c r="A33" s="105"/>
      <c r="B33" s="24"/>
      <c r="C33" s="25"/>
      <c r="D33" s="3"/>
      <c r="E33" s="97"/>
    </row>
    <row r="34" spans="1:5" ht="18" customHeight="1">
      <c r="A34" s="213" t="s">
        <v>24</v>
      </c>
      <c r="B34" s="27"/>
      <c r="C34" s="26"/>
      <c r="D34" s="4"/>
      <c r="E34" s="98" t="s">
        <v>112</v>
      </c>
    </row>
    <row r="35" spans="1:5" ht="18" customHeight="1" thickBot="1">
      <c r="A35" s="175" t="s">
        <v>123</v>
      </c>
      <c r="B35" s="31" t="s">
        <v>96</v>
      </c>
      <c r="C35" s="34" t="s">
        <v>80</v>
      </c>
      <c r="D35" s="33" t="s">
        <v>77</v>
      </c>
      <c r="E35" s="99" t="s">
        <v>8</v>
      </c>
    </row>
    <row r="36" spans="1:5" ht="18" customHeight="1" thickTop="1">
      <c r="A36" s="186" t="s">
        <v>124</v>
      </c>
      <c r="B36" s="187">
        <v>2500000</v>
      </c>
      <c r="C36" s="187">
        <v>2529100</v>
      </c>
      <c r="D36" s="142">
        <f>B36-C36</f>
        <v>-29100</v>
      </c>
      <c r="E36" s="188"/>
    </row>
    <row r="37" spans="1:5" ht="18" customHeight="1">
      <c r="A37" s="189" t="s">
        <v>157</v>
      </c>
      <c r="B37" s="190">
        <v>2500000</v>
      </c>
      <c r="C37" s="190">
        <v>2794000</v>
      </c>
      <c r="D37" s="41">
        <f aca="true" t="shared" si="1" ref="D37:D43">B37-C37</f>
        <v>-294000</v>
      </c>
      <c r="E37" s="88"/>
    </row>
    <row r="38" spans="1:5" ht="18" customHeight="1">
      <c r="A38" s="189" t="s">
        <v>125</v>
      </c>
      <c r="B38" s="191">
        <v>120000</v>
      </c>
      <c r="C38" s="191">
        <v>0</v>
      </c>
      <c r="D38" s="41">
        <f t="shared" si="1"/>
        <v>120000</v>
      </c>
      <c r="E38" s="192"/>
    </row>
    <row r="39" spans="1:5" ht="18" customHeight="1">
      <c r="A39" s="189" t="s">
        <v>138</v>
      </c>
      <c r="B39" s="190">
        <v>0</v>
      </c>
      <c r="C39" s="190">
        <v>351000</v>
      </c>
      <c r="D39" s="41">
        <f t="shared" si="1"/>
        <v>-351000</v>
      </c>
      <c r="E39" s="88"/>
    </row>
    <row r="40" spans="1:5" ht="18" customHeight="1">
      <c r="A40" s="189" t="s">
        <v>126</v>
      </c>
      <c r="B40" s="190">
        <v>1210000</v>
      </c>
      <c r="C40" s="190">
        <v>1593019</v>
      </c>
      <c r="D40" s="41">
        <f t="shared" si="1"/>
        <v>-383019</v>
      </c>
      <c r="E40" s="193"/>
    </row>
    <row r="41" spans="1:5" ht="18" customHeight="1">
      <c r="A41" s="189" t="s">
        <v>65</v>
      </c>
      <c r="B41" s="190">
        <v>380000</v>
      </c>
      <c r="C41" s="190">
        <v>394650</v>
      </c>
      <c r="D41" s="41">
        <f t="shared" si="1"/>
        <v>-14650</v>
      </c>
      <c r="E41" s="88" t="s">
        <v>74</v>
      </c>
    </row>
    <row r="42" spans="1:5" ht="18" customHeight="1" thickBot="1">
      <c r="A42" s="194" t="s">
        <v>99</v>
      </c>
      <c r="B42" s="195">
        <v>500000</v>
      </c>
      <c r="C42" s="195">
        <v>208250</v>
      </c>
      <c r="D42" s="44">
        <f t="shared" si="1"/>
        <v>291750</v>
      </c>
      <c r="E42" s="196" t="s">
        <v>135</v>
      </c>
    </row>
    <row r="43" spans="1:5" ht="18" customHeight="1" thickTop="1">
      <c r="A43" s="185" t="s">
        <v>35</v>
      </c>
      <c r="B43" s="51">
        <f>SUM(B36:B42)</f>
        <v>7210000</v>
      </c>
      <c r="C43" s="51">
        <f>SUM(C36:C42)</f>
        <v>7870019</v>
      </c>
      <c r="D43" s="52">
        <f t="shared" si="1"/>
        <v>-660019</v>
      </c>
      <c r="E43" s="39"/>
    </row>
    <row r="44" spans="1:5" ht="18" customHeight="1">
      <c r="A44" s="106"/>
      <c r="B44" s="10"/>
      <c r="C44" s="10"/>
      <c r="D44" s="2"/>
      <c r="E44" s="17"/>
    </row>
    <row r="45" spans="1:5" ht="18" customHeight="1">
      <c r="A45" s="214" t="s">
        <v>33</v>
      </c>
      <c r="B45" s="25"/>
      <c r="C45" s="25"/>
      <c r="D45" s="5"/>
      <c r="E45" s="15"/>
    </row>
    <row r="46" spans="1:5" ht="18" customHeight="1">
      <c r="A46" s="105"/>
      <c r="B46" s="25"/>
      <c r="C46" s="25"/>
      <c r="D46" s="5"/>
      <c r="E46" s="16" t="s">
        <v>112</v>
      </c>
    </row>
    <row r="47" spans="1:5" ht="18" customHeight="1" thickBot="1">
      <c r="A47" s="175" t="s">
        <v>123</v>
      </c>
      <c r="B47" s="32" t="s">
        <v>96</v>
      </c>
      <c r="C47" s="34" t="s">
        <v>79</v>
      </c>
      <c r="D47" s="33" t="s">
        <v>77</v>
      </c>
      <c r="E47" s="35" t="s">
        <v>51</v>
      </c>
    </row>
    <row r="48" spans="1:5" s="12" customFormat="1" ht="18" customHeight="1" thickTop="1">
      <c r="A48" s="116" t="s">
        <v>1</v>
      </c>
      <c r="B48" s="207">
        <f>SUM(B49,B55:B58,B61:B65)</f>
        <v>15116000</v>
      </c>
      <c r="C48" s="207">
        <f>SUM(C49,C55:C58,C61:C65)</f>
        <v>14979954</v>
      </c>
      <c r="D48" s="207">
        <f>B48-C48</f>
        <v>136046</v>
      </c>
      <c r="E48" s="208"/>
    </row>
    <row r="49" spans="1:5" ht="18" customHeight="1">
      <c r="A49" s="117" t="s">
        <v>107</v>
      </c>
      <c r="B49" s="118">
        <f>SUM(B50:B54)</f>
        <v>1635000</v>
      </c>
      <c r="C49" s="118">
        <f>SUM(C50:C54)</f>
        <v>1521069</v>
      </c>
      <c r="D49" s="118">
        <f>B49-C49</f>
        <v>113931</v>
      </c>
      <c r="E49" s="119"/>
    </row>
    <row r="50" spans="1:5" s="122" customFormat="1" ht="18" customHeight="1">
      <c r="A50" s="110" t="s">
        <v>27</v>
      </c>
      <c r="B50" s="120">
        <v>100000</v>
      </c>
      <c r="C50" s="120">
        <v>0</v>
      </c>
      <c r="D50" s="121">
        <f aca="true" t="shared" si="2" ref="D50:D65">B50-C50</f>
        <v>100000</v>
      </c>
      <c r="E50" s="87"/>
    </row>
    <row r="51" spans="1:5" s="124" customFormat="1" ht="18" customHeight="1">
      <c r="A51" s="111" t="s">
        <v>26</v>
      </c>
      <c r="B51" s="82">
        <v>100000</v>
      </c>
      <c r="C51" s="82">
        <v>100000</v>
      </c>
      <c r="D51" s="41">
        <f t="shared" si="2"/>
        <v>0</v>
      </c>
      <c r="E51" s="123"/>
    </row>
    <row r="52" spans="1:5" s="124" customFormat="1" ht="18" customHeight="1">
      <c r="A52" s="111" t="s">
        <v>52</v>
      </c>
      <c r="B52" s="82">
        <v>700000</v>
      </c>
      <c r="C52" s="82">
        <v>700000</v>
      </c>
      <c r="D52" s="41">
        <f t="shared" si="2"/>
        <v>0</v>
      </c>
      <c r="E52" s="88"/>
    </row>
    <row r="53" spans="1:5" s="124" customFormat="1" ht="18" customHeight="1">
      <c r="A53" s="111" t="s">
        <v>137</v>
      </c>
      <c r="B53" s="82">
        <v>700000</v>
      </c>
      <c r="C53" s="82">
        <v>700000</v>
      </c>
      <c r="D53" s="41">
        <f t="shared" si="2"/>
        <v>0</v>
      </c>
      <c r="E53" s="125"/>
    </row>
    <row r="54" spans="1:6" s="124" customFormat="1" ht="18" customHeight="1">
      <c r="A54" s="111" t="s">
        <v>70</v>
      </c>
      <c r="B54" s="82">
        <v>35000</v>
      </c>
      <c r="C54" s="82">
        <v>21069</v>
      </c>
      <c r="D54" s="41">
        <f t="shared" si="2"/>
        <v>13931</v>
      </c>
      <c r="E54" s="88"/>
      <c r="F54" s="126"/>
    </row>
    <row r="55" spans="1:6" s="124" customFormat="1" ht="18" customHeight="1">
      <c r="A55" s="136" t="s">
        <v>108</v>
      </c>
      <c r="B55" s="152">
        <v>1300000</v>
      </c>
      <c r="C55" s="152">
        <v>1417290</v>
      </c>
      <c r="D55" s="132">
        <f t="shared" si="2"/>
        <v>-117290</v>
      </c>
      <c r="E55" s="153"/>
      <c r="F55" s="126"/>
    </row>
    <row r="56" spans="1:5" s="124" customFormat="1" ht="18" customHeight="1">
      <c r="A56" s="154" t="s">
        <v>71</v>
      </c>
      <c r="B56" s="68">
        <v>599000</v>
      </c>
      <c r="C56" s="68">
        <v>599760</v>
      </c>
      <c r="D56" s="54">
        <f t="shared" si="2"/>
        <v>-760</v>
      </c>
      <c r="E56" s="155" t="s">
        <v>158</v>
      </c>
    </row>
    <row r="57" spans="1:5" s="124" customFormat="1" ht="18" customHeight="1">
      <c r="A57" s="154" t="s">
        <v>53</v>
      </c>
      <c r="B57" s="68">
        <v>500000</v>
      </c>
      <c r="C57" s="68">
        <v>0</v>
      </c>
      <c r="D57" s="54">
        <f t="shared" si="2"/>
        <v>500000</v>
      </c>
      <c r="E57" s="77"/>
    </row>
    <row r="58" spans="1:5" ht="18" customHeight="1">
      <c r="A58" s="156" t="s">
        <v>109</v>
      </c>
      <c r="B58" s="172">
        <f>SUM(B59:B60)</f>
        <v>7929000</v>
      </c>
      <c r="C58" s="172">
        <f>SUM(C59:C60)</f>
        <v>8272140</v>
      </c>
      <c r="D58" s="54">
        <f t="shared" si="2"/>
        <v>-343140</v>
      </c>
      <c r="E58" s="77"/>
    </row>
    <row r="59" spans="1:5" ht="18" customHeight="1">
      <c r="A59" s="134" t="s">
        <v>12</v>
      </c>
      <c r="B59" s="173">
        <f>B92</f>
        <v>3122000</v>
      </c>
      <c r="C59" s="173">
        <f>C92</f>
        <v>2537746</v>
      </c>
      <c r="D59" s="129">
        <f t="shared" si="2"/>
        <v>584254</v>
      </c>
      <c r="E59" s="130"/>
    </row>
    <row r="60" spans="1:5" ht="18" customHeight="1">
      <c r="A60" s="111" t="s">
        <v>54</v>
      </c>
      <c r="B60" s="174">
        <f>B99</f>
        <v>4807000</v>
      </c>
      <c r="C60" s="174">
        <f>C99</f>
        <v>5734394</v>
      </c>
      <c r="D60" s="41">
        <f t="shared" si="2"/>
        <v>-927394</v>
      </c>
      <c r="E60" s="88"/>
    </row>
    <row r="61" spans="1:5" ht="18" customHeight="1">
      <c r="A61" s="157" t="s">
        <v>110</v>
      </c>
      <c r="B61" s="152">
        <v>99000</v>
      </c>
      <c r="C61" s="152">
        <v>98653</v>
      </c>
      <c r="D61" s="132">
        <f t="shared" si="2"/>
        <v>347</v>
      </c>
      <c r="E61" s="133"/>
    </row>
    <row r="62" spans="1:5" ht="18" customHeight="1">
      <c r="A62" s="154" t="s">
        <v>21</v>
      </c>
      <c r="B62" s="158">
        <v>111000</v>
      </c>
      <c r="C62" s="158">
        <v>110875</v>
      </c>
      <c r="D62" s="54">
        <f t="shared" si="2"/>
        <v>125</v>
      </c>
      <c r="E62" s="77"/>
    </row>
    <row r="63" spans="1:5" ht="18" customHeight="1">
      <c r="A63" s="154" t="s">
        <v>152</v>
      </c>
      <c r="B63" s="68">
        <v>1663000</v>
      </c>
      <c r="C63" s="68">
        <v>1679289</v>
      </c>
      <c r="D63" s="54">
        <f t="shared" si="2"/>
        <v>-16289</v>
      </c>
      <c r="E63" s="77"/>
    </row>
    <row r="64" spans="1:5" ht="18" customHeight="1">
      <c r="A64" s="154" t="s">
        <v>13</v>
      </c>
      <c r="B64" s="68">
        <v>822000</v>
      </c>
      <c r="C64" s="68">
        <v>822762</v>
      </c>
      <c r="D64" s="54">
        <f t="shared" si="2"/>
        <v>-762</v>
      </c>
      <c r="E64" s="77"/>
    </row>
    <row r="65" spans="1:5" ht="18" customHeight="1">
      <c r="A65" s="238" t="s">
        <v>55</v>
      </c>
      <c r="B65" s="239">
        <v>458000</v>
      </c>
      <c r="C65" s="239">
        <v>458116</v>
      </c>
      <c r="D65" s="240">
        <f t="shared" si="2"/>
        <v>-116</v>
      </c>
      <c r="E65" s="241" t="s">
        <v>76</v>
      </c>
    </row>
    <row r="66" spans="1:5" s="12" customFormat="1" ht="18" customHeight="1">
      <c r="A66" s="116" t="s">
        <v>11</v>
      </c>
      <c r="B66" s="248">
        <f>SUM(B67:B71,B76:B77,B80:B81)</f>
        <v>10650000</v>
      </c>
      <c r="C66" s="248">
        <f>SUM(C67:C71,C76:C77,C80:C81)</f>
        <v>10992530</v>
      </c>
      <c r="D66" s="248">
        <f>B66-C66</f>
        <v>-342530</v>
      </c>
      <c r="E66" s="249"/>
    </row>
    <row r="67" spans="1:5" ht="18" customHeight="1">
      <c r="A67" s="117" t="s">
        <v>105</v>
      </c>
      <c r="B67" s="159">
        <v>1000000</v>
      </c>
      <c r="C67" s="159">
        <v>950804</v>
      </c>
      <c r="D67" s="160">
        <f>B67-C67</f>
        <v>49196</v>
      </c>
      <c r="E67" s="119"/>
    </row>
    <row r="68" spans="1:5" ht="18" customHeight="1">
      <c r="A68" s="156" t="s">
        <v>106</v>
      </c>
      <c r="B68" s="68">
        <v>23000</v>
      </c>
      <c r="C68" s="68">
        <v>22693</v>
      </c>
      <c r="D68" s="54">
        <f aca="true" t="shared" si="3" ref="D68:D81">B68-C68</f>
        <v>307</v>
      </c>
      <c r="E68" s="77"/>
    </row>
    <row r="69" spans="1:5" ht="18" customHeight="1">
      <c r="A69" s="154" t="s">
        <v>21</v>
      </c>
      <c r="B69" s="68">
        <v>79000</v>
      </c>
      <c r="C69" s="68">
        <v>79457</v>
      </c>
      <c r="D69" s="54">
        <f t="shared" si="3"/>
        <v>-457</v>
      </c>
      <c r="E69" s="77"/>
    </row>
    <row r="70" spans="1:5" ht="18" customHeight="1">
      <c r="A70" s="154" t="s">
        <v>152</v>
      </c>
      <c r="B70" s="68">
        <v>1845000</v>
      </c>
      <c r="C70" s="68">
        <v>2249461</v>
      </c>
      <c r="D70" s="54">
        <f t="shared" si="3"/>
        <v>-404461</v>
      </c>
      <c r="E70" s="77"/>
    </row>
    <row r="71" spans="1:5" ht="18" customHeight="1">
      <c r="A71" s="161" t="s">
        <v>100</v>
      </c>
      <c r="B71" s="55">
        <f>SUM(B72:B75)</f>
        <v>1487000</v>
      </c>
      <c r="C71" s="55">
        <f>SUM(C72:C75)</f>
        <v>1410964</v>
      </c>
      <c r="D71" s="54">
        <f t="shared" si="3"/>
        <v>76036</v>
      </c>
      <c r="E71" s="77"/>
    </row>
    <row r="72" spans="1:5" ht="18" customHeight="1">
      <c r="A72" s="134" t="s">
        <v>56</v>
      </c>
      <c r="B72" s="128">
        <v>447000</v>
      </c>
      <c r="C72" s="128">
        <v>447955</v>
      </c>
      <c r="D72" s="129">
        <f t="shared" si="3"/>
        <v>-955</v>
      </c>
      <c r="E72" s="135"/>
    </row>
    <row r="73" spans="1:5" ht="18" customHeight="1">
      <c r="A73" s="111" t="s">
        <v>57</v>
      </c>
      <c r="B73" s="82">
        <v>492000</v>
      </c>
      <c r="C73" s="82">
        <v>415632</v>
      </c>
      <c r="D73" s="41">
        <f t="shared" si="3"/>
        <v>76368</v>
      </c>
      <c r="E73" s="169" t="s">
        <v>64</v>
      </c>
    </row>
    <row r="74" spans="1:5" ht="18" customHeight="1">
      <c r="A74" s="111" t="s">
        <v>58</v>
      </c>
      <c r="B74" s="82">
        <v>518000</v>
      </c>
      <c r="C74" s="82">
        <v>517280</v>
      </c>
      <c r="D74" s="41">
        <f t="shared" si="3"/>
        <v>720</v>
      </c>
      <c r="E74" s="88"/>
    </row>
    <row r="75" spans="1:5" ht="18" customHeight="1">
      <c r="A75" s="111" t="s">
        <v>59</v>
      </c>
      <c r="B75" s="82">
        <v>30000</v>
      </c>
      <c r="C75" s="82">
        <v>30097</v>
      </c>
      <c r="D75" s="41">
        <f t="shared" si="3"/>
        <v>-97</v>
      </c>
      <c r="E75" s="88"/>
    </row>
    <row r="76" spans="1:5" ht="18" customHeight="1">
      <c r="A76" s="111" t="s">
        <v>101</v>
      </c>
      <c r="B76" s="131">
        <v>1060000</v>
      </c>
      <c r="C76" s="131">
        <v>1060359</v>
      </c>
      <c r="D76" s="41">
        <f t="shared" si="3"/>
        <v>-359</v>
      </c>
      <c r="E76" s="127" t="s">
        <v>66</v>
      </c>
    </row>
    <row r="77" spans="1:5" ht="18" customHeight="1">
      <c r="A77" s="136" t="s">
        <v>102</v>
      </c>
      <c r="B77" s="137">
        <f>SUM(B78:B79)</f>
        <v>4875000</v>
      </c>
      <c r="C77" s="137">
        <f>SUM(C78:C79)</f>
        <v>4937792</v>
      </c>
      <c r="D77" s="132">
        <f t="shared" si="3"/>
        <v>-62792</v>
      </c>
      <c r="E77" s="133"/>
    </row>
    <row r="78" spans="1:5" ht="18" customHeight="1">
      <c r="A78" s="110" t="s">
        <v>72</v>
      </c>
      <c r="B78" s="80">
        <v>4550000</v>
      </c>
      <c r="C78" s="80">
        <v>4612653</v>
      </c>
      <c r="D78" s="46">
        <f>B78-C78</f>
        <v>-62653</v>
      </c>
      <c r="E78" s="87"/>
    </row>
    <row r="79" spans="1:5" ht="18" customHeight="1">
      <c r="A79" s="111" t="s">
        <v>60</v>
      </c>
      <c r="B79" s="82">
        <v>325000</v>
      </c>
      <c r="C79" s="82">
        <v>325139</v>
      </c>
      <c r="D79" s="41">
        <f t="shared" si="3"/>
        <v>-139</v>
      </c>
      <c r="E79" s="88"/>
    </row>
    <row r="80" spans="1:5" ht="18" customHeight="1">
      <c r="A80" s="183" t="s">
        <v>103</v>
      </c>
      <c r="B80" s="152">
        <v>210000</v>
      </c>
      <c r="C80" s="152">
        <v>210000</v>
      </c>
      <c r="D80" s="132">
        <f t="shared" si="3"/>
        <v>0</v>
      </c>
      <c r="E80" s="184" t="s">
        <v>39</v>
      </c>
    </row>
    <row r="81" spans="1:5" ht="18" customHeight="1">
      <c r="A81" s="203" t="s">
        <v>104</v>
      </c>
      <c r="B81" s="204">
        <v>71000</v>
      </c>
      <c r="C81" s="204">
        <v>71000</v>
      </c>
      <c r="D81" s="205">
        <f t="shared" si="3"/>
        <v>0</v>
      </c>
      <c r="E81" s="206" t="s">
        <v>9</v>
      </c>
    </row>
    <row r="82" spans="1:5" ht="18" customHeight="1">
      <c r="A82" s="250" t="s">
        <v>121</v>
      </c>
      <c r="B82" s="251">
        <v>400000</v>
      </c>
      <c r="C82" s="252">
        <v>0</v>
      </c>
      <c r="D82" s="253">
        <f>B82-C82</f>
        <v>400000</v>
      </c>
      <c r="E82" s="254"/>
    </row>
    <row r="83" spans="1:5" ht="18" customHeight="1" thickBot="1">
      <c r="A83" s="242" t="s">
        <v>151</v>
      </c>
      <c r="B83" s="243">
        <v>6155579</v>
      </c>
      <c r="C83" s="244">
        <v>6783079</v>
      </c>
      <c r="D83" s="245">
        <f>B83-C83</f>
        <v>-627500</v>
      </c>
      <c r="E83" s="209"/>
    </row>
    <row r="84" spans="1:256" ht="18" customHeight="1" thickTop="1">
      <c r="A84" s="198" t="s">
        <v>35</v>
      </c>
      <c r="B84" s="246">
        <f>SUM(B48,B66,B82:B83)</f>
        <v>32321579</v>
      </c>
      <c r="C84" s="246">
        <f>SUM(C48,C66,C82:C83)</f>
        <v>32755563</v>
      </c>
      <c r="D84" s="246">
        <f>SUM(D48,D66,D82:D83)</f>
        <v>-433984</v>
      </c>
      <c r="E84" s="210"/>
      <c r="IV84" s="13">
        <f>SUM(D84)</f>
        <v>-433984</v>
      </c>
    </row>
    <row r="85" spans="1:5" ht="18" customHeight="1">
      <c r="A85" s="250" t="s">
        <v>63</v>
      </c>
      <c r="B85" s="251">
        <f>B136</f>
        <v>452000</v>
      </c>
      <c r="C85" s="251">
        <f>C139</f>
        <v>0</v>
      </c>
      <c r="D85" s="253">
        <f>B85-C85</f>
        <v>452000</v>
      </c>
      <c r="E85" s="255"/>
    </row>
    <row r="86" spans="1:5" ht="20.25" customHeight="1" thickBot="1">
      <c r="A86" s="256" t="s">
        <v>34</v>
      </c>
      <c r="B86" s="257">
        <v>16343208</v>
      </c>
      <c r="C86" s="257">
        <v>16784608</v>
      </c>
      <c r="D86" s="258">
        <f>B86-C86</f>
        <v>-441400</v>
      </c>
      <c r="E86" s="259"/>
    </row>
    <row r="87" spans="1:5" ht="20.25" customHeight="1" thickBot="1" thickTop="1">
      <c r="A87" s="171" t="s">
        <v>35</v>
      </c>
      <c r="B87" s="247">
        <f>SUM(B85:B86)</f>
        <v>16795208</v>
      </c>
      <c r="C87" s="247">
        <f>SUM(C85:C86)</f>
        <v>16784608</v>
      </c>
      <c r="D87" s="246">
        <f>B87-C87</f>
        <v>10600</v>
      </c>
      <c r="E87" s="199"/>
    </row>
    <row r="88" spans="1:5" ht="18" customHeight="1" thickTop="1">
      <c r="A88" s="200" t="s">
        <v>98</v>
      </c>
      <c r="B88" s="201">
        <f>SUM(B87,B84)</f>
        <v>49116787</v>
      </c>
      <c r="C88" s="201">
        <f>SUM(C87,C84)</f>
        <v>49540171</v>
      </c>
      <c r="D88" s="201">
        <f>SUM(D87,D84)</f>
        <v>-423384</v>
      </c>
      <c r="E88" s="202"/>
    </row>
    <row r="89" spans="1:5" ht="8.25" customHeight="1">
      <c r="A89" s="106"/>
      <c r="B89" s="21"/>
      <c r="C89" s="24"/>
      <c r="D89" s="6"/>
      <c r="E89" s="15"/>
    </row>
    <row r="90" spans="1:5" ht="18" customHeight="1">
      <c r="A90" s="213" t="s">
        <v>25</v>
      </c>
      <c r="B90" s="21"/>
      <c r="C90" s="24"/>
      <c r="D90" s="6"/>
      <c r="E90" s="115" t="s">
        <v>112</v>
      </c>
    </row>
    <row r="91" spans="1:5" ht="18" customHeight="1" thickBot="1">
      <c r="A91" s="175" t="s">
        <v>123</v>
      </c>
      <c r="B91" s="32" t="s">
        <v>96</v>
      </c>
      <c r="C91" s="31" t="s">
        <v>78</v>
      </c>
      <c r="D91" s="33" t="s">
        <v>77</v>
      </c>
      <c r="E91" s="35" t="s">
        <v>7</v>
      </c>
    </row>
    <row r="92" spans="1:5" ht="18" customHeight="1" thickTop="1">
      <c r="A92" s="216" t="s">
        <v>155</v>
      </c>
      <c r="B92" s="217">
        <f>SUM(B93:B98)</f>
        <v>3122000</v>
      </c>
      <c r="C92" s="217">
        <f>SUM(C93:C98)</f>
        <v>2537746</v>
      </c>
      <c r="D92" s="217">
        <f>B92-C92</f>
        <v>584254</v>
      </c>
      <c r="E92" s="86"/>
    </row>
    <row r="93" spans="1:5" ht="18" customHeight="1">
      <c r="A93" s="107" t="s">
        <v>127</v>
      </c>
      <c r="B93" s="83">
        <v>1130000</v>
      </c>
      <c r="C93" s="83">
        <v>1216321</v>
      </c>
      <c r="D93" s="45">
        <f aca="true" t="shared" si="4" ref="D93:D110">B93-C93</f>
        <v>-86321</v>
      </c>
      <c r="E93" s="96" t="s">
        <v>115</v>
      </c>
    </row>
    <row r="94" spans="1:5" ht="18" customHeight="1">
      <c r="A94" s="108" t="s">
        <v>139</v>
      </c>
      <c r="B94" s="84">
        <v>330000</v>
      </c>
      <c r="C94" s="84">
        <v>0</v>
      </c>
      <c r="D94" s="42">
        <f t="shared" si="4"/>
        <v>330000</v>
      </c>
      <c r="E94" s="127" t="s">
        <v>94</v>
      </c>
    </row>
    <row r="95" spans="1:5" ht="18" customHeight="1">
      <c r="A95" s="166" t="s">
        <v>140</v>
      </c>
      <c r="B95" s="84">
        <v>240000</v>
      </c>
      <c r="C95" s="84">
        <v>0</v>
      </c>
      <c r="D95" s="42">
        <f t="shared" si="4"/>
        <v>240000</v>
      </c>
      <c r="E95" s="127" t="s">
        <v>111</v>
      </c>
    </row>
    <row r="96" spans="1:5" ht="18" customHeight="1">
      <c r="A96" s="167" t="s">
        <v>120</v>
      </c>
      <c r="B96" s="84">
        <v>1290000</v>
      </c>
      <c r="C96" s="84">
        <v>1289925</v>
      </c>
      <c r="D96" s="42">
        <f t="shared" si="4"/>
        <v>75</v>
      </c>
      <c r="E96" s="88"/>
    </row>
    <row r="97" spans="1:5" ht="18" customHeight="1">
      <c r="A97" s="109" t="s">
        <v>118</v>
      </c>
      <c r="B97" s="84">
        <v>32000</v>
      </c>
      <c r="C97" s="84">
        <v>31500</v>
      </c>
      <c r="D97" s="42">
        <f>B97-C97</f>
        <v>500</v>
      </c>
      <c r="E97" s="88"/>
    </row>
    <row r="98" spans="1:5" ht="18" customHeight="1">
      <c r="A98" s="163" t="s">
        <v>95</v>
      </c>
      <c r="B98" s="83">
        <v>100000</v>
      </c>
      <c r="C98" s="83">
        <v>0</v>
      </c>
      <c r="D98" s="45">
        <f t="shared" si="4"/>
        <v>100000</v>
      </c>
      <c r="E98" s="164"/>
    </row>
    <row r="99" spans="1:5" ht="18" customHeight="1">
      <c r="A99" s="218" t="s">
        <v>156</v>
      </c>
      <c r="B99" s="219">
        <f>SUM(B100:B109)</f>
        <v>4807000</v>
      </c>
      <c r="C99" s="219">
        <f>SUM(C100:C109)</f>
        <v>5734394</v>
      </c>
      <c r="D99" s="219">
        <f t="shared" si="4"/>
        <v>-927394</v>
      </c>
      <c r="E99" s="89"/>
    </row>
    <row r="100" spans="1:5" ht="18" customHeight="1">
      <c r="A100" s="107" t="s">
        <v>159</v>
      </c>
      <c r="B100" s="83">
        <v>3000000</v>
      </c>
      <c r="C100" s="83">
        <v>3227280</v>
      </c>
      <c r="D100" s="45">
        <f t="shared" si="4"/>
        <v>-227280</v>
      </c>
      <c r="E100" s="91" t="s">
        <v>143</v>
      </c>
    </row>
    <row r="101" spans="1:5" ht="18" customHeight="1">
      <c r="A101" s="167" t="s">
        <v>120</v>
      </c>
      <c r="B101" s="84">
        <v>700000</v>
      </c>
      <c r="C101" s="84">
        <v>735000</v>
      </c>
      <c r="D101" s="42">
        <f t="shared" si="4"/>
        <v>-35000</v>
      </c>
      <c r="E101" s="92" t="s">
        <v>144</v>
      </c>
    </row>
    <row r="102" spans="1:5" ht="18" customHeight="1">
      <c r="A102" s="109" t="s">
        <v>116</v>
      </c>
      <c r="B102" s="84">
        <v>80000</v>
      </c>
      <c r="C102" s="84">
        <v>89250</v>
      </c>
      <c r="D102" s="42">
        <f>B102-C102</f>
        <v>-9250</v>
      </c>
      <c r="E102" s="93" t="s">
        <v>145</v>
      </c>
    </row>
    <row r="103" spans="1:5" ht="18" customHeight="1">
      <c r="A103" s="109" t="s">
        <v>118</v>
      </c>
      <c r="B103" s="84">
        <v>163000</v>
      </c>
      <c r="C103" s="84">
        <v>162750</v>
      </c>
      <c r="D103" s="42">
        <f>B103-C103</f>
        <v>250</v>
      </c>
      <c r="E103" s="93" t="s">
        <v>146</v>
      </c>
    </row>
    <row r="104" spans="1:5" ht="18" customHeight="1">
      <c r="A104" s="108" t="s">
        <v>95</v>
      </c>
      <c r="B104" s="84">
        <v>300000</v>
      </c>
      <c r="C104" s="84">
        <v>0</v>
      </c>
      <c r="D104" s="42">
        <f>B104-C104</f>
        <v>300000</v>
      </c>
      <c r="E104" s="93" t="s">
        <v>147</v>
      </c>
    </row>
    <row r="105" spans="1:5" ht="18" customHeight="1">
      <c r="A105" s="108" t="s">
        <v>67</v>
      </c>
      <c r="B105" s="84">
        <v>200000</v>
      </c>
      <c r="C105" s="84">
        <v>0</v>
      </c>
      <c r="D105" s="42">
        <f>B105-C105</f>
        <v>200000</v>
      </c>
      <c r="E105" s="93" t="s">
        <v>148</v>
      </c>
    </row>
    <row r="106" spans="1:5" ht="18" customHeight="1">
      <c r="A106" s="108" t="s">
        <v>117</v>
      </c>
      <c r="B106" s="84">
        <v>184000</v>
      </c>
      <c r="C106" s="84">
        <v>183750</v>
      </c>
      <c r="D106" s="42">
        <f t="shared" si="4"/>
        <v>250</v>
      </c>
      <c r="E106" s="93" t="s">
        <v>149</v>
      </c>
    </row>
    <row r="107" spans="1:5" ht="18" customHeight="1">
      <c r="A107" s="108" t="s">
        <v>128</v>
      </c>
      <c r="B107" s="84">
        <v>0</v>
      </c>
      <c r="C107" s="84">
        <v>152250</v>
      </c>
      <c r="D107" s="42">
        <f t="shared" si="4"/>
        <v>-152250</v>
      </c>
      <c r="E107" s="94"/>
    </row>
    <row r="108" spans="1:5" ht="18" customHeight="1">
      <c r="A108" s="108" t="s">
        <v>141</v>
      </c>
      <c r="B108" s="84">
        <v>180000</v>
      </c>
      <c r="C108" s="84">
        <v>184829</v>
      </c>
      <c r="D108" s="42">
        <f t="shared" si="4"/>
        <v>-4829</v>
      </c>
      <c r="E108" s="92" t="s">
        <v>147</v>
      </c>
    </row>
    <row r="109" spans="1:5" ht="18" customHeight="1" thickBot="1">
      <c r="A109" s="165" t="s">
        <v>119</v>
      </c>
      <c r="B109" s="85">
        <v>0</v>
      </c>
      <c r="C109" s="85">
        <v>999285</v>
      </c>
      <c r="D109" s="43">
        <f t="shared" si="4"/>
        <v>-999285</v>
      </c>
      <c r="E109" s="95" t="s">
        <v>150</v>
      </c>
    </row>
    <row r="110" spans="1:5" ht="18" customHeight="1" thickTop="1">
      <c r="A110" s="162" t="s">
        <v>35</v>
      </c>
      <c r="B110" s="62">
        <f>SUM(B92+B99)</f>
        <v>7929000</v>
      </c>
      <c r="C110" s="62">
        <f>(C92+C99)</f>
        <v>8272140</v>
      </c>
      <c r="D110" s="62">
        <f t="shared" si="4"/>
        <v>-343140</v>
      </c>
      <c r="E110" s="40"/>
    </row>
    <row r="111" spans="1:5" ht="18" customHeight="1">
      <c r="A111" s="106"/>
      <c r="B111" s="23"/>
      <c r="C111" s="24"/>
      <c r="D111" s="7"/>
      <c r="E111" s="17"/>
    </row>
    <row r="112" spans="1:5" ht="18" customHeight="1">
      <c r="A112" s="212" t="s">
        <v>153</v>
      </c>
      <c r="B112" s="21"/>
      <c r="C112" s="24"/>
      <c r="D112" s="8"/>
      <c r="E112" s="16" t="s">
        <v>112</v>
      </c>
    </row>
    <row r="113" spans="1:5" ht="18" customHeight="1" thickBot="1">
      <c r="A113" s="175" t="s">
        <v>123</v>
      </c>
      <c r="B113" s="32" t="s">
        <v>96</v>
      </c>
      <c r="C113" s="31" t="s">
        <v>81</v>
      </c>
      <c r="D113" s="33" t="s">
        <v>77</v>
      </c>
      <c r="E113" s="35" t="s">
        <v>32</v>
      </c>
    </row>
    <row r="114" spans="1:5" ht="18" customHeight="1" thickTop="1">
      <c r="A114" s="216" t="s">
        <v>154</v>
      </c>
      <c r="B114" s="266">
        <f>SUM(B115:B125)</f>
        <v>1663000</v>
      </c>
      <c r="C114" s="266">
        <f>SUM(C115:C125)</f>
        <v>1679289</v>
      </c>
      <c r="D114" s="266">
        <f>SUM(D115:D125)</f>
        <v>-16289</v>
      </c>
      <c r="E114" s="86"/>
    </row>
    <row r="115" spans="1:5" ht="18" customHeight="1">
      <c r="A115" s="110" t="s">
        <v>23</v>
      </c>
      <c r="B115" s="80">
        <v>5000</v>
      </c>
      <c r="C115" s="80">
        <v>0</v>
      </c>
      <c r="D115" s="46">
        <f>B115-C115</f>
        <v>5000</v>
      </c>
      <c r="E115" s="87" t="s">
        <v>93</v>
      </c>
    </row>
    <row r="116" spans="1:5" ht="18" customHeight="1">
      <c r="A116" s="110" t="s">
        <v>3</v>
      </c>
      <c r="B116" s="80">
        <v>250000</v>
      </c>
      <c r="C116" s="80">
        <v>273300</v>
      </c>
      <c r="D116" s="46">
        <f aca="true" t="shared" si="5" ref="D116:D126">B116-C116</f>
        <v>-23300</v>
      </c>
      <c r="E116" s="87"/>
    </row>
    <row r="117" spans="1:5" ht="18" customHeight="1">
      <c r="A117" s="111" t="s">
        <v>4</v>
      </c>
      <c r="B117" s="82">
        <v>185000</v>
      </c>
      <c r="C117" s="82">
        <v>185500</v>
      </c>
      <c r="D117" s="41">
        <f>B117-C117</f>
        <v>-500</v>
      </c>
      <c r="E117" s="88" t="s">
        <v>83</v>
      </c>
    </row>
    <row r="118" spans="1:5" ht="18" customHeight="1">
      <c r="A118" s="111" t="s">
        <v>5</v>
      </c>
      <c r="B118" s="82">
        <v>56000</v>
      </c>
      <c r="C118" s="82">
        <v>55550</v>
      </c>
      <c r="D118" s="41">
        <f>B118-C118</f>
        <v>450</v>
      </c>
      <c r="E118" s="114" t="s">
        <v>75</v>
      </c>
    </row>
    <row r="119" spans="1:5" ht="18" customHeight="1">
      <c r="A119" s="111" t="s">
        <v>22</v>
      </c>
      <c r="B119" s="82">
        <v>164000</v>
      </c>
      <c r="C119" s="82">
        <v>163600</v>
      </c>
      <c r="D119" s="41">
        <f>B119-C119</f>
        <v>400</v>
      </c>
      <c r="E119" s="88" t="s">
        <v>93</v>
      </c>
    </row>
    <row r="120" spans="1:5" ht="18" customHeight="1">
      <c r="A120" s="111" t="s">
        <v>2</v>
      </c>
      <c r="B120" s="82">
        <v>63000</v>
      </c>
      <c r="C120" s="82">
        <v>63000</v>
      </c>
      <c r="D120" s="41">
        <f t="shared" si="5"/>
        <v>0</v>
      </c>
      <c r="E120" s="88"/>
    </row>
    <row r="121" spans="1:5" ht="18" customHeight="1">
      <c r="A121" s="111" t="s">
        <v>6</v>
      </c>
      <c r="B121" s="82">
        <v>250000</v>
      </c>
      <c r="C121" s="82">
        <v>336539</v>
      </c>
      <c r="D121" s="41">
        <f t="shared" si="5"/>
        <v>-86539</v>
      </c>
      <c r="E121" s="197" t="s">
        <v>142</v>
      </c>
    </row>
    <row r="122" spans="1:5" ht="18" customHeight="1">
      <c r="A122" s="111" t="s">
        <v>73</v>
      </c>
      <c r="B122" s="82">
        <v>264000</v>
      </c>
      <c r="C122" s="82">
        <v>263300</v>
      </c>
      <c r="D122" s="41">
        <f t="shared" si="5"/>
        <v>700</v>
      </c>
      <c r="E122" s="88" t="s">
        <v>82</v>
      </c>
    </row>
    <row r="123" spans="1:5" ht="18" customHeight="1">
      <c r="A123" s="168" t="s">
        <v>68</v>
      </c>
      <c r="B123" s="82">
        <v>166000</v>
      </c>
      <c r="C123" s="82">
        <v>83100</v>
      </c>
      <c r="D123" s="41">
        <f t="shared" si="5"/>
        <v>82900</v>
      </c>
      <c r="E123" s="88" t="s">
        <v>37</v>
      </c>
    </row>
    <row r="124" spans="1:5" ht="18" customHeight="1">
      <c r="A124" s="111" t="s">
        <v>36</v>
      </c>
      <c r="B124" s="82">
        <v>8000</v>
      </c>
      <c r="C124" s="82">
        <v>4000</v>
      </c>
      <c r="D124" s="41">
        <f>B124-C124</f>
        <v>4000</v>
      </c>
      <c r="E124" s="88" t="s">
        <v>93</v>
      </c>
    </row>
    <row r="125" spans="1:5" ht="18" customHeight="1">
      <c r="A125" s="260" t="s">
        <v>61</v>
      </c>
      <c r="B125" s="261">
        <v>252000</v>
      </c>
      <c r="C125" s="261">
        <v>251400</v>
      </c>
      <c r="D125" s="262">
        <f>B125-C125</f>
        <v>600</v>
      </c>
      <c r="E125" s="263" t="s">
        <v>84</v>
      </c>
    </row>
    <row r="126" spans="1:5" ht="18" customHeight="1">
      <c r="A126" s="218" t="s">
        <v>11</v>
      </c>
      <c r="B126" s="264">
        <f>SUM(B127:B128)</f>
        <v>1845000</v>
      </c>
      <c r="C126" s="264">
        <f>SUM(C127:C128)</f>
        <v>2249461</v>
      </c>
      <c r="D126" s="265">
        <f t="shared" si="5"/>
        <v>-404461</v>
      </c>
      <c r="E126" s="89"/>
    </row>
    <row r="127" spans="1:5" ht="18" customHeight="1">
      <c r="A127" s="211" t="s">
        <v>38</v>
      </c>
      <c r="B127" s="128">
        <v>1445000</v>
      </c>
      <c r="C127" s="128">
        <v>1745040</v>
      </c>
      <c r="D127" s="129">
        <f>B127-C127</f>
        <v>-300040</v>
      </c>
      <c r="E127" s="130" t="s">
        <v>85</v>
      </c>
    </row>
    <row r="128" spans="1:5" ht="18" customHeight="1" thickBot="1">
      <c r="A128" s="112" t="s">
        <v>10</v>
      </c>
      <c r="B128" s="81">
        <v>400000</v>
      </c>
      <c r="C128" s="81">
        <v>504421</v>
      </c>
      <c r="D128" s="44">
        <f>B128-C128</f>
        <v>-104421</v>
      </c>
      <c r="E128" s="90"/>
    </row>
    <row r="129" spans="1:5" ht="18" customHeight="1" thickTop="1">
      <c r="A129" s="162" t="s">
        <v>35</v>
      </c>
      <c r="B129" s="51">
        <f>SUM(B114,B126)</f>
        <v>3508000</v>
      </c>
      <c r="C129" s="51">
        <f>SUM(C114,C126)</f>
        <v>3928750</v>
      </c>
      <c r="D129" s="201">
        <f>B129-C129</f>
        <v>-420750</v>
      </c>
      <c r="E129" s="39"/>
    </row>
    <row r="130" spans="1:5" ht="13.5">
      <c r="A130" s="113"/>
      <c r="B130" s="47"/>
      <c r="C130" s="48"/>
      <c r="D130" s="49"/>
      <c r="E130" s="50"/>
    </row>
    <row r="131" spans="1:5" ht="16.5" customHeight="1">
      <c r="A131" s="212" t="s">
        <v>28</v>
      </c>
      <c r="B131" s="21"/>
      <c r="C131" s="22"/>
      <c r="D131" s="6"/>
      <c r="E131" s="18" t="s">
        <v>40</v>
      </c>
    </row>
    <row r="132" spans="1:5" ht="18" customHeight="1" thickBot="1">
      <c r="A132" s="175" t="s">
        <v>123</v>
      </c>
      <c r="B132" s="32" t="s">
        <v>96</v>
      </c>
      <c r="C132" s="31" t="s">
        <v>86</v>
      </c>
      <c r="D132" s="33" t="s">
        <v>77</v>
      </c>
      <c r="E132" s="38" t="s">
        <v>97</v>
      </c>
    </row>
    <row r="133" spans="1:5" ht="18" customHeight="1" thickTop="1">
      <c r="A133" s="140" t="s">
        <v>29</v>
      </c>
      <c r="B133" s="141">
        <v>250000</v>
      </c>
      <c r="C133" s="141">
        <v>0</v>
      </c>
      <c r="D133" s="142">
        <f>B133-C133</f>
        <v>250000</v>
      </c>
      <c r="E133" s="143"/>
    </row>
    <row r="134" spans="1:5" ht="18" customHeight="1">
      <c r="A134" s="144" t="s">
        <v>122</v>
      </c>
      <c r="B134" s="145">
        <v>200000</v>
      </c>
      <c r="C134" s="145">
        <v>0</v>
      </c>
      <c r="D134" s="146">
        <f>B134-C134</f>
        <v>200000</v>
      </c>
      <c r="E134" s="147"/>
    </row>
    <row r="135" spans="1:5" ht="18" customHeight="1" thickBot="1">
      <c r="A135" s="148" t="s">
        <v>30</v>
      </c>
      <c r="B135" s="149">
        <v>2000</v>
      </c>
      <c r="C135" s="149">
        <v>0</v>
      </c>
      <c r="D135" s="150">
        <f>B135-C135</f>
        <v>2000</v>
      </c>
      <c r="E135" s="151"/>
    </row>
    <row r="136" spans="1:5" ht="18" customHeight="1" thickTop="1">
      <c r="A136" s="162" t="s">
        <v>35</v>
      </c>
      <c r="B136" s="63">
        <f>SUM(B133:B135)</f>
        <v>452000</v>
      </c>
      <c r="C136" s="63">
        <f>SUM(C133:C135)</f>
        <v>0</v>
      </c>
      <c r="D136" s="63">
        <f>B136-C136</f>
        <v>452000</v>
      </c>
      <c r="E136" s="19"/>
    </row>
    <row r="137" ht="13.5">
      <c r="C137" s="28"/>
    </row>
    <row r="138" ht="13.5">
      <c r="C138" s="28"/>
    </row>
    <row r="139" ht="13.5">
      <c r="C139" s="28"/>
    </row>
    <row r="140" ht="13.5">
      <c r="C140" s="28"/>
    </row>
    <row r="141" ht="13.5">
      <c r="C141" s="28"/>
    </row>
    <row r="142" ht="13.5">
      <c r="C142" s="28"/>
    </row>
    <row r="143" ht="13.5">
      <c r="C143" s="28"/>
    </row>
    <row r="144" ht="13.5">
      <c r="C144" s="28"/>
    </row>
    <row r="145" ht="13.5">
      <c r="C145" s="28"/>
    </row>
    <row r="146" ht="13.5">
      <c r="C146" s="28"/>
    </row>
    <row r="147" ht="13.5">
      <c r="C147" s="28"/>
    </row>
    <row r="148" ht="13.5">
      <c r="C148" s="28"/>
    </row>
    <row r="149" ht="13.5">
      <c r="C149" s="28"/>
    </row>
    <row r="150" ht="13.5">
      <c r="C150" s="28"/>
    </row>
    <row r="151" ht="13.5">
      <c r="C151" s="28"/>
    </row>
    <row r="152" ht="13.5">
      <c r="C152" s="28"/>
    </row>
    <row r="153" ht="13.5">
      <c r="C153" s="28"/>
    </row>
    <row r="154" ht="13.5">
      <c r="C154" s="28"/>
    </row>
    <row r="155" ht="13.5">
      <c r="C155" s="28"/>
    </row>
    <row r="156" ht="13.5">
      <c r="C156" s="28"/>
    </row>
    <row r="157" ht="13.5">
      <c r="C157" s="28"/>
    </row>
    <row r="158" ht="13.5">
      <c r="C158" s="28"/>
    </row>
    <row r="159" ht="13.5">
      <c r="C159" s="28"/>
    </row>
    <row r="160" ht="13.5">
      <c r="C160" s="28"/>
    </row>
    <row r="161" ht="13.5">
      <c r="C161" s="28"/>
    </row>
    <row r="162" ht="13.5">
      <c r="C162" s="28"/>
    </row>
    <row r="163" ht="13.5">
      <c r="C163" s="28"/>
    </row>
    <row r="164" ht="13.5">
      <c r="C164" s="28"/>
    </row>
    <row r="165" ht="13.5">
      <c r="C165" s="28"/>
    </row>
    <row r="166" ht="13.5">
      <c r="C166" s="28"/>
    </row>
    <row r="167" ht="13.5">
      <c r="C167" s="28"/>
    </row>
    <row r="168" ht="13.5">
      <c r="C168" s="28"/>
    </row>
    <row r="169" ht="13.5">
      <c r="C169" s="28"/>
    </row>
    <row r="170" ht="13.5">
      <c r="C170" s="28"/>
    </row>
    <row r="171" ht="13.5">
      <c r="C171" s="28"/>
    </row>
    <row r="172" ht="13.5">
      <c r="C172" s="28"/>
    </row>
    <row r="173" ht="13.5">
      <c r="C173" s="28"/>
    </row>
    <row r="174" ht="13.5">
      <c r="C174" s="28"/>
    </row>
    <row r="175" ht="13.5">
      <c r="C175" s="28"/>
    </row>
    <row r="176" ht="13.5">
      <c r="C176" s="28"/>
    </row>
    <row r="177" ht="13.5">
      <c r="C177" s="28"/>
    </row>
    <row r="178" ht="13.5">
      <c r="C178" s="28"/>
    </row>
    <row r="179" ht="13.5">
      <c r="C179" s="28"/>
    </row>
    <row r="180" ht="13.5">
      <c r="C180" s="28"/>
    </row>
    <row r="181" ht="13.5">
      <c r="C181" s="28"/>
    </row>
    <row r="182" ht="13.5">
      <c r="C182" s="28"/>
    </row>
    <row r="183" ht="13.5">
      <c r="C183" s="28"/>
    </row>
    <row r="184" ht="13.5">
      <c r="C184" s="28"/>
    </row>
    <row r="185" ht="13.5">
      <c r="C185" s="28"/>
    </row>
    <row r="186" ht="13.5">
      <c r="C186" s="28"/>
    </row>
    <row r="187" ht="13.5">
      <c r="C187" s="28"/>
    </row>
    <row r="188" ht="13.5">
      <c r="C188" s="28"/>
    </row>
    <row r="189" ht="13.5">
      <c r="C189" s="28"/>
    </row>
    <row r="190" ht="13.5">
      <c r="C190" s="28"/>
    </row>
    <row r="191" ht="13.5">
      <c r="C191" s="28"/>
    </row>
    <row r="192" ht="13.5">
      <c r="C192" s="28"/>
    </row>
    <row r="193" ht="13.5">
      <c r="C193" s="28"/>
    </row>
    <row r="194" ht="13.5">
      <c r="C194" s="28"/>
    </row>
    <row r="195" ht="13.5">
      <c r="C195" s="28"/>
    </row>
    <row r="196" ht="13.5">
      <c r="C196" s="28"/>
    </row>
    <row r="197" ht="13.5">
      <c r="C197" s="28"/>
    </row>
    <row r="198" ht="13.5">
      <c r="C198" s="28"/>
    </row>
    <row r="199" ht="13.5">
      <c r="C199" s="28"/>
    </row>
    <row r="200" ht="13.5">
      <c r="C200" s="28"/>
    </row>
    <row r="201" ht="13.5">
      <c r="C201" s="28"/>
    </row>
    <row r="202" ht="13.5">
      <c r="C202" s="28"/>
    </row>
    <row r="203" ht="13.5">
      <c r="C203" s="28"/>
    </row>
    <row r="204" ht="13.5">
      <c r="C204" s="28"/>
    </row>
    <row r="205" ht="13.5">
      <c r="C205" s="28"/>
    </row>
    <row r="206" ht="13.5">
      <c r="C206" s="28"/>
    </row>
    <row r="207" ht="13.5">
      <c r="C207" s="28"/>
    </row>
    <row r="208" ht="13.5">
      <c r="C208" s="28"/>
    </row>
    <row r="209" ht="13.5">
      <c r="C209" s="28"/>
    </row>
    <row r="210" ht="13.5">
      <c r="C210" s="28"/>
    </row>
    <row r="211" ht="13.5">
      <c r="C211" s="28"/>
    </row>
    <row r="212" ht="13.5">
      <c r="C212" s="28"/>
    </row>
    <row r="213" ht="13.5">
      <c r="C213" s="28"/>
    </row>
    <row r="214" ht="13.5">
      <c r="C214" s="28"/>
    </row>
    <row r="215" ht="13.5">
      <c r="C215" s="28"/>
    </row>
    <row r="216" ht="13.5">
      <c r="C216" s="28"/>
    </row>
    <row r="217" ht="13.5">
      <c r="C217" s="28"/>
    </row>
    <row r="218" ht="13.5">
      <c r="C218" s="28"/>
    </row>
    <row r="219" ht="13.5">
      <c r="C219" s="28"/>
    </row>
    <row r="220" ht="13.5">
      <c r="C220" s="28"/>
    </row>
    <row r="221" ht="13.5">
      <c r="C221" s="28"/>
    </row>
    <row r="222" ht="13.5">
      <c r="C222" s="28"/>
    </row>
    <row r="223" ht="13.5">
      <c r="C223" s="28"/>
    </row>
    <row r="224" ht="13.5">
      <c r="C224" s="28"/>
    </row>
    <row r="225" ht="13.5">
      <c r="C225" s="28"/>
    </row>
    <row r="226" ht="13.5">
      <c r="C226" s="28"/>
    </row>
    <row r="227" ht="13.5">
      <c r="C227" s="28"/>
    </row>
    <row r="228" ht="13.5">
      <c r="C228" s="28"/>
    </row>
    <row r="229" ht="13.5">
      <c r="C229" s="28"/>
    </row>
    <row r="230" ht="13.5">
      <c r="C230" s="28"/>
    </row>
    <row r="231" ht="13.5">
      <c r="C231" s="28"/>
    </row>
    <row r="232" ht="13.5">
      <c r="C232" s="28"/>
    </row>
    <row r="233" ht="13.5">
      <c r="C233" s="28"/>
    </row>
    <row r="234" ht="13.5">
      <c r="C234" s="28"/>
    </row>
    <row r="235" ht="13.5">
      <c r="C235" s="28"/>
    </row>
    <row r="236" ht="13.5">
      <c r="C236" s="28"/>
    </row>
    <row r="237" ht="13.5">
      <c r="C237" s="28"/>
    </row>
    <row r="238" ht="13.5">
      <c r="C238" s="28"/>
    </row>
    <row r="239" ht="13.5">
      <c r="C239" s="28"/>
    </row>
    <row r="240" ht="13.5">
      <c r="C240" s="28"/>
    </row>
    <row r="241" ht="13.5">
      <c r="C241" s="28"/>
    </row>
    <row r="242" ht="13.5">
      <c r="C242" s="28"/>
    </row>
    <row r="243" ht="13.5">
      <c r="C243" s="28"/>
    </row>
    <row r="244" ht="13.5">
      <c r="C244" s="28"/>
    </row>
    <row r="245" ht="13.5">
      <c r="C245" s="28"/>
    </row>
    <row r="246" ht="13.5">
      <c r="C246" s="28"/>
    </row>
    <row r="247" ht="13.5">
      <c r="C247" s="28"/>
    </row>
    <row r="248" ht="13.5">
      <c r="C248" s="28"/>
    </row>
    <row r="249" ht="13.5">
      <c r="C249" s="28"/>
    </row>
    <row r="250" ht="13.5">
      <c r="C250" s="28"/>
    </row>
    <row r="251" ht="13.5">
      <c r="C251" s="28"/>
    </row>
    <row r="252" ht="13.5">
      <c r="C252" s="28"/>
    </row>
    <row r="253" ht="13.5">
      <c r="C253" s="28"/>
    </row>
    <row r="254" ht="13.5">
      <c r="C254" s="28"/>
    </row>
    <row r="255" ht="13.5">
      <c r="C255" s="28"/>
    </row>
    <row r="256" ht="13.5">
      <c r="C256" s="28"/>
    </row>
    <row r="257" ht="13.5">
      <c r="C257" s="28"/>
    </row>
    <row r="258" ht="13.5">
      <c r="C258" s="28"/>
    </row>
    <row r="259" ht="13.5">
      <c r="C259" s="28"/>
    </row>
    <row r="260" ht="13.5">
      <c r="C260" s="28"/>
    </row>
    <row r="261" ht="13.5">
      <c r="C261" s="28"/>
    </row>
    <row r="262" ht="13.5">
      <c r="C262" s="28"/>
    </row>
    <row r="263" ht="13.5">
      <c r="C263" s="28"/>
    </row>
    <row r="264" ht="13.5">
      <c r="C264" s="28"/>
    </row>
    <row r="265" ht="13.5">
      <c r="C265" s="28"/>
    </row>
    <row r="266" ht="13.5">
      <c r="C266" s="28"/>
    </row>
    <row r="267" ht="13.5">
      <c r="C267" s="28"/>
    </row>
    <row r="268" ht="13.5">
      <c r="C268" s="28"/>
    </row>
    <row r="269" ht="13.5">
      <c r="C269" s="28"/>
    </row>
    <row r="270" ht="13.5">
      <c r="C270" s="28"/>
    </row>
    <row r="271" ht="13.5">
      <c r="C271" s="28"/>
    </row>
    <row r="272" ht="13.5">
      <c r="C272" s="28"/>
    </row>
    <row r="273" ht="13.5">
      <c r="C273" s="28"/>
    </row>
    <row r="274" ht="13.5">
      <c r="C274" s="28"/>
    </row>
    <row r="275" ht="13.5">
      <c r="C275" s="28"/>
    </row>
    <row r="276" ht="13.5">
      <c r="C276" s="28"/>
    </row>
    <row r="277" ht="13.5">
      <c r="C277" s="28"/>
    </row>
    <row r="278" ht="13.5">
      <c r="C278" s="28"/>
    </row>
    <row r="279" ht="13.5">
      <c r="C279" s="28"/>
    </row>
    <row r="280" ht="13.5">
      <c r="C280" s="28"/>
    </row>
    <row r="281" ht="13.5">
      <c r="C281" s="28"/>
    </row>
    <row r="282" ht="13.5">
      <c r="C282" s="28"/>
    </row>
    <row r="283" ht="13.5">
      <c r="C283" s="28"/>
    </row>
    <row r="284" ht="13.5">
      <c r="C284" s="28"/>
    </row>
    <row r="285" ht="13.5">
      <c r="C285" s="28"/>
    </row>
    <row r="286" ht="13.5">
      <c r="C286" s="28"/>
    </row>
    <row r="287" ht="13.5">
      <c r="C287" s="28"/>
    </row>
    <row r="288" ht="13.5">
      <c r="C288" s="28"/>
    </row>
    <row r="289" ht="13.5">
      <c r="C289" s="28"/>
    </row>
    <row r="290" ht="13.5">
      <c r="C290" s="28"/>
    </row>
    <row r="291" ht="13.5">
      <c r="C291" s="28"/>
    </row>
    <row r="292" ht="13.5">
      <c r="C292" s="28"/>
    </row>
    <row r="293" ht="13.5">
      <c r="C293" s="28"/>
    </row>
    <row r="294" ht="13.5">
      <c r="C294" s="28"/>
    </row>
    <row r="295" ht="13.5">
      <c r="C295" s="28"/>
    </row>
    <row r="296" ht="13.5">
      <c r="C296" s="28"/>
    </row>
    <row r="297" ht="13.5">
      <c r="C297" s="28"/>
    </row>
    <row r="298" ht="13.5">
      <c r="C298" s="28"/>
    </row>
    <row r="299" ht="13.5">
      <c r="C299" s="28"/>
    </row>
    <row r="300" ht="13.5">
      <c r="C300" s="28"/>
    </row>
    <row r="301" ht="13.5">
      <c r="C301" s="28"/>
    </row>
    <row r="302" ht="13.5">
      <c r="C302" s="28"/>
    </row>
    <row r="303" ht="13.5">
      <c r="C303" s="28"/>
    </row>
    <row r="304" ht="13.5">
      <c r="C304" s="28"/>
    </row>
    <row r="305" ht="13.5">
      <c r="C305" s="28"/>
    </row>
    <row r="306" ht="13.5">
      <c r="C306" s="28"/>
    </row>
    <row r="307" ht="13.5">
      <c r="C307" s="28"/>
    </row>
    <row r="308" ht="13.5">
      <c r="C308" s="28"/>
    </row>
    <row r="309" ht="13.5">
      <c r="C309" s="28"/>
    </row>
    <row r="310" ht="13.5">
      <c r="C310" s="28"/>
    </row>
    <row r="311" ht="13.5">
      <c r="C311" s="28"/>
    </row>
    <row r="312" ht="13.5">
      <c r="C312" s="28"/>
    </row>
    <row r="313" ht="13.5">
      <c r="C313" s="28"/>
    </row>
    <row r="314" ht="13.5">
      <c r="C314" s="28"/>
    </row>
    <row r="315" ht="13.5">
      <c r="C315" s="28"/>
    </row>
    <row r="316" ht="13.5">
      <c r="C316" s="28"/>
    </row>
    <row r="317" ht="13.5">
      <c r="C317" s="28"/>
    </row>
    <row r="318" ht="13.5">
      <c r="C318" s="28"/>
    </row>
    <row r="319" ht="13.5">
      <c r="C319" s="28"/>
    </row>
    <row r="320" ht="13.5">
      <c r="C320" s="28"/>
    </row>
    <row r="321" ht="13.5">
      <c r="C321" s="28"/>
    </row>
    <row r="322" ht="13.5">
      <c r="C322" s="28"/>
    </row>
    <row r="323" ht="13.5">
      <c r="C323" s="28"/>
    </row>
    <row r="324" ht="13.5">
      <c r="C324" s="28"/>
    </row>
    <row r="325" ht="13.5">
      <c r="C325" s="28"/>
    </row>
    <row r="326" ht="13.5">
      <c r="C326" s="28"/>
    </row>
    <row r="327" ht="13.5">
      <c r="C327" s="28"/>
    </row>
    <row r="328" ht="13.5">
      <c r="C328" s="28"/>
    </row>
    <row r="329" ht="13.5">
      <c r="C329" s="28"/>
    </row>
    <row r="330" ht="13.5">
      <c r="C330" s="28"/>
    </row>
    <row r="331" ht="13.5">
      <c r="C331" s="28"/>
    </row>
    <row r="332" ht="13.5">
      <c r="C332" s="28"/>
    </row>
    <row r="333" ht="13.5">
      <c r="C333" s="28"/>
    </row>
    <row r="334" ht="13.5">
      <c r="C334" s="28"/>
    </row>
    <row r="335" ht="13.5">
      <c r="C335" s="28"/>
    </row>
    <row r="336" ht="13.5">
      <c r="C336" s="28"/>
    </row>
    <row r="337" ht="13.5">
      <c r="C337" s="28"/>
    </row>
    <row r="338" ht="13.5">
      <c r="C338" s="28"/>
    </row>
    <row r="339" ht="13.5">
      <c r="C339" s="28"/>
    </row>
    <row r="340" ht="13.5">
      <c r="C340" s="28"/>
    </row>
    <row r="341" ht="13.5">
      <c r="C341" s="28"/>
    </row>
    <row r="342" ht="13.5">
      <c r="C342" s="28"/>
    </row>
    <row r="343" ht="13.5">
      <c r="C343" s="28"/>
    </row>
    <row r="344" ht="13.5">
      <c r="C344" s="28"/>
    </row>
    <row r="345" ht="13.5">
      <c r="C345" s="28"/>
    </row>
    <row r="346" ht="13.5">
      <c r="C346" s="28"/>
    </row>
    <row r="347" ht="13.5">
      <c r="C347" s="28"/>
    </row>
    <row r="348" ht="13.5">
      <c r="C348" s="28"/>
    </row>
    <row r="349" ht="13.5">
      <c r="C349" s="28"/>
    </row>
    <row r="350" ht="13.5">
      <c r="C350" s="28"/>
    </row>
    <row r="351" ht="13.5">
      <c r="C351" s="28"/>
    </row>
    <row r="352" ht="13.5">
      <c r="C352" s="28"/>
    </row>
    <row r="353" ht="13.5">
      <c r="C353" s="28"/>
    </row>
    <row r="354" ht="13.5">
      <c r="C354" s="28"/>
    </row>
    <row r="355" ht="13.5">
      <c r="C355" s="28"/>
    </row>
    <row r="356" ht="13.5">
      <c r="C356" s="28"/>
    </row>
    <row r="357" ht="13.5">
      <c r="C357" s="28"/>
    </row>
    <row r="358" ht="13.5">
      <c r="C358" s="28"/>
    </row>
    <row r="359" ht="13.5">
      <c r="C359" s="28"/>
    </row>
    <row r="360" ht="13.5">
      <c r="C360" s="28"/>
    </row>
    <row r="361" ht="13.5">
      <c r="C361" s="28"/>
    </row>
    <row r="362" ht="13.5">
      <c r="C362" s="28"/>
    </row>
    <row r="363" ht="13.5">
      <c r="C363" s="28"/>
    </row>
    <row r="364" ht="13.5">
      <c r="C364" s="28"/>
    </row>
    <row r="365" ht="13.5">
      <c r="C365" s="28"/>
    </row>
    <row r="366" ht="13.5">
      <c r="C366" s="28"/>
    </row>
    <row r="367" ht="13.5">
      <c r="C367" s="28"/>
    </row>
    <row r="368" ht="13.5">
      <c r="C368" s="28"/>
    </row>
    <row r="369" ht="13.5">
      <c r="C369" s="28"/>
    </row>
    <row r="370" ht="13.5">
      <c r="C370" s="28"/>
    </row>
    <row r="371" ht="13.5">
      <c r="C371" s="28"/>
    </row>
    <row r="372" ht="13.5">
      <c r="C372" s="28"/>
    </row>
    <row r="373" ht="13.5">
      <c r="C373" s="28"/>
    </row>
    <row r="374" ht="13.5">
      <c r="C374" s="28"/>
    </row>
    <row r="375" ht="13.5">
      <c r="C375" s="28"/>
    </row>
    <row r="376" ht="13.5">
      <c r="C376" s="28"/>
    </row>
    <row r="377" ht="13.5">
      <c r="C377" s="28"/>
    </row>
    <row r="378" ht="13.5">
      <c r="C378" s="28"/>
    </row>
    <row r="379" ht="13.5">
      <c r="C379" s="28"/>
    </row>
    <row r="380" ht="13.5">
      <c r="C380" s="28"/>
    </row>
    <row r="381" ht="13.5">
      <c r="C381" s="28"/>
    </row>
    <row r="382" ht="13.5">
      <c r="C382" s="28"/>
    </row>
    <row r="383" ht="13.5">
      <c r="C383" s="28"/>
    </row>
    <row r="384" ht="13.5">
      <c r="C384" s="28"/>
    </row>
    <row r="385" ht="13.5">
      <c r="C385" s="28"/>
    </row>
    <row r="386" ht="13.5">
      <c r="C386" s="28"/>
    </row>
    <row r="387" ht="13.5">
      <c r="C387" s="28"/>
    </row>
    <row r="388" ht="13.5">
      <c r="C388" s="28"/>
    </row>
    <row r="389" ht="13.5">
      <c r="C389" s="28"/>
    </row>
    <row r="390" ht="13.5">
      <c r="C390" s="28"/>
    </row>
    <row r="391" ht="13.5">
      <c r="C391" s="28"/>
    </row>
    <row r="392" ht="13.5">
      <c r="C392" s="28"/>
    </row>
    <row r="393" ht="13.5">
      <c r="C393" s="28"/>
    </row>
    <row r="394" ht="13.5">
      <c r="C394" s="28"/>
    </row>
    <row r="395" ht="13.5">
      <c r="C395" s="28"/>
    </row>
    <row r="396" ht="13.5">
      <c r="C396" s="28"/>
    </row>
    <row r="397" ht="13.5">
      <c r="C397" s="28"/>
    </row>
    <row r="398" ht="13.5">
      <c r="C398" s="28"/>
    </row>
    <row r="399" ht="13.5">
      <c r="C399" s="28"/>
    </row>
    <row r="400" ht="13.5">
      <c r="C400" s="28"/>
    </row>
    <row r="401" ht="13.5">
      <c r="C401" s="28"/>
    </row>
    <row r="402" ht="13.5">
      <c r="C402" s="28"/>
    </row>
    <row r="403" ht="13.5">
      <c r="C403" s="28"/>
    </row>
    <row r="404" ht="13.5">
      <c r="C404" s="28"/>
    </row>
    <row r="405" ht="13.5">
      <c r="C405" s="28"/>
    </row>
    <row r="406" ht="13.5">
      <c r="C406" s="28"/>
    </row>
    <row r="407" ht="13.5">
      <c r="C407" s="28"/>
    </row>
    <row r="408" ht="13.5">
      <c r="C408" s="28"/>
    </row>
    <row r="409" ht="13.5">
      <c r="C409" s="28"/>
    </row>
    <row r="410" ht="13.5">
      <c r="C410" s="28"/>
    </row>
    <row r="411" ht="13.5">
      <c r="C411" s="28"/>
    </row>
    <row r="412" ht="13.5">
      <c r="C412" s="28"/>
    </row>
    <row r="413" ht="13.5">
      <c r="C413" s="28"/>
    </row>
    <row r="414" ht="13.5">
      <c r="C414" s="28"/>
    </row>
    <row r="415" ht="13.5">
      <c r="C415" s="28"/>
    </row>
    <row r="416" ht="13.5">
      <c r="C416" s="28"/>
    </row>
    <row r="417" ht="13.5">
      <c r="C417" s="28"/>
    </row>
    <row r="418" ht="13.5">
      <c r="C418" s="28"/>
    </row>
    <row r="419" ht="13.5">
      <c r="C419" s="28"/>
    </row>
    <row r="420" ht="13.5">
      <c r="C420" s="28"/>
    </row>
    <row r="421" ht="13.5">
      <c r="C421" s="28"/>
    </row>
    <row r="422" ht="13.5">
      <c r="C422" s="28"/>
    </row>
    <row r="423" ht="13.5">
      <c r="C423" s="28"/>
    </row>
    <row r="424" ht="13.5">
      <c r="C424" s="28"/>
    </row>
    <row r="425" ht="13.5">
      <c r="C425" s="28"/>
    </row>
    <row r="426" ht="13.5">
      <c r="C426" s="28"/>
    </row>
    <row r="427" ht="13.5">
      <c r="C427" s="28"/>
    </row>
    <row r="428" ht="13.5">
      <c r="C428" s="28"/>
    </row>
    <row r="429" ht="13.5">
      <c r="C429" s="28"/>
    </row>
    <row r="430" ht="13.5">
      <c r="C430" s="28"/>
    </row>
    <row r="431" ht="13.5">
      <c r="C431" s="28"/>
    </row>
    <row r="432" ht="13.5">
      <c r="C432" s="28"/>
    </row>
    <row r="433" ht="13.5">
      <c r="C433" s="28"/>
    </row>
    <row r="434" ht="13.5">
      <c r="C434" s="28"/>
    </row>
    <row r="435" ht="13.5">
      <c r="C435" s="28"/>
    </row>
    <row r="436" ht="13.5">
      <c r="C436" s="28"/>
    </row>
    <row r="437" ht="13.5">
      <c r="C437" s="28"/>
    </row>
    <row r="438" ht="13.5">
      <c r="C438" s="28"/>
    </row>
    <row r="439" ht="13.5">
      <c r="C439" s="28"/>
    </row>
    <row r="440" ht="13.5">
      <c r="C440" s="28"/>
    </row>
    <row r="441" ht="13.5">
      <c r="C441" s="28"/>
    </row>
    <row r="442" ht="13.5">
      <c r="C442" s="28"/>
    </row>
    <row r="443" ht="13.5">
      <c r="C443" s="28"/>
    </row>
    <row r="444" ht="13.5">
      <c r="C444" s="28"/>
    </row>
    <row r="445" ht="13.5">
      <c r="C445" s="28"/>
    </row>
    <row r="446" ht="13.5">
      <c r="C446" s="28"/>
    </row>
    <row r="447" ht="13.5">
      <c r="C447" s="28"/>
    </row>
    <row r="448" ht="13.5">
      <c r="C448" s="28"/>
    </row>
    <row r="449" ht="13.5">
      <c r="C449" s="28"/>
    </row>
    <row r="450" ht="13.5">
      <c r="C450" s="28"/>
    </row>
    <row r="451" ht="13.5">
      <c r="C451" s="28"/>
    </row>
    <row r="452" ht="13.5">
      <c r="C452" s="28"/>
    </row>
    <row r="453" ht="13.5">
      <c r="C453" s="28"/>
    </row>
    <row r="454" ht="13.5">
      <c r="C454" s="28"/>
    </row>
    <row r="455" ht="13.5">
      <c r="C455" s="28"/>
    </row>
    <row r="456" ht="13.5">
      <c r="C456" s="28"/>
    </row>
    <row r="457" ht="13.5">
      <c r="C457" s="28"/>
    </row>
    <row r="458" ht="13.5">
      <c r="C458" s="28"/>
    </row>
    <row r="459" ht="13.5">
      <c r="C459" s="28"/>
    </row>
    <row r="460" ht="13.5">
      <c r="C460" s="28"/>
    </row>
    <row r="461" ht="13.5">
      <c r="C461" s="28"/>
    </row>
    <row r="462" ht="13.5">
      <c r="C462" s="28"/>
    </row>
    <row r="463" ht="13.5">
      <c r="C463" s="28"/>
    </row>
    <row r="464" ht="13.5">
      <c r="C464" s="28"/>
    </row>
    <row r="465" ht="13.5">
      <c r="C465" s="28"/>
    </row>
    <row r="466" ht="13.5">
      <c r="C466" s="28"/>
    </row>
    <row r="467" ht="13.5">
      <c r="C467" s="28"/>
    </row>
    <row r="468" ht="13.5">
      <c r="C468" s="28"/>
    </row>
    <row r="469" ht="13.5">
      <c r="C469" s="28"/>
    </row>
    <row r="470" ht="13.5">
      <c r="C470" s="28"/>
    </row>
    <row r="471" ht="13.5">
      <c r="C471" s="28"/>
    </row>
    <row r="472" ht="13.5">
      <c r="C472" s="28"/>
    </row>
    <row r="473" ht="13.5">
      <c r="C473" s="28"/>
    </row>
    <row r="474" ht="13.5">
      <c r="C474" s="28"/>
    </row>
    <row r="475" ht="13.5">
      <c r="C475" s="28"/>
    </row>
    <row r="476" ht="13.5">
      <c r="C476" s="28"/>
    </row>
    <row r="477" ht="13.5">
      <c r="C477" s="28"/>
    </row>
    <row r="478" ht="13.5">
      <c r="C478" s="28"/>
    </row>
    <row r="479" ht="13.5">
      <c r="C479" s="28"/>
    </row>
    <row r="480" ht="13.5">
      <c r="C480" s="28"/>
    </row>
    <row r="481" ht="13.5">
      <c r="C481" s="28"/>
    </row>
    <row r="482" ht="13.5">
      <c r="C482" s="28"/>
    </row>
    <row r="483" ht="13.5">
      <c r="C483" s="28"/>
    </row>
    <row r="484" ht="13.5">
      <c r="C484" s="28"/>
    </row>
    <row r="485" ht="13.5">
      <c r="C485" s="28"/>
    </row>
    <row r="486" ht="13.5">
      <c r="C486" s="28"/>
    </row>
    <row r="487" ht="13.5">
      <c r="C487" s="28"/>
    </row>
    <row r="488" ht="13.5">
      <c r="C488" s="28"/>
    </row>
    <row r="489" ht="13.5">
      <c r="C489" s="28"/>
    </row>
    <row r="490" ht="13.5">
      <c r="C490" s="28"/>
    </row>
    <row r="491" ht="13.5">
      <c r="C491" s="28"/>
    </row>
    <row r="492" ht="13.5">
      <c r="C492" s="28"/>
    </row>
    <row r="493" ht="13.5">
      <c r="C493" s="28"/>
    </row>
    <row r="494" ht="13.5">
      <c r="C494" s="28"/>
    </row>
    <row r="495" ht="13.5">
      <c r="C495" s="28"/>
    </row>
    <row r="496" ht="13.5">
      <c r="C496" s="28"/>
    </row>
    <row r="497" ht="13.5">
      <c r="C497" s="28"/>
    </row>
    <row r="498" ht="13.5">
      <c r="C498" s="28"/>
    </row>
    <row r="499" ht="13.5">
      <c r="C499" s="28"/>
    </row>
    <row r="500" ht="13.5">
      <c r="C500" s="28"/>
    </row>
    <row r="501" ht="13.5">
      <c r="C501" s="28"/>
    </row>
    <row r="502" ht="13.5">
      <c r="C502" s="28"/>
    </row>
    <row r="503" ht="13.5">
      <c r="C503" s="28"/>
    </row>
    <row r="504" ht="13.5">
      <c r="C504" s="28"/>
    </row>
    <row r="505" ht="13.5">
      <c r="C505" s="28"/>
    </row>
    <row r="506" ht="13.5">
      <c r="C506" s="28"/>
    </row>
    <row r="507" ht="13.5">
      <c r="C507" s="28"/>
    </row>
    <row r="508" ht="13.5">
      <c r="C508" s="28"/>
    </row>
    <row r="509" ht="13.5">
      <c r="C509" s="28"/>
    </row>
    <row r="510" ht="13.5">
      <c r="C510" s="28"/>
    </row>
    <row r="511" ht="13.5">
      <c r="C511" s="28"/>
    </row>
    <row r="512" ht="13.5">
      <c r="C512" s="28"/>
    </row>
    <row r="513" ht="13.5">
      <c r="C513" s="28"/>
    </row>
    <row r="514" ht="13.5">
      <c r="C514" s="28"/>
    </row>
    <row r="515" ht="13.5">
      <c r="C515" s="28"/>
    </row>
    <row r="516" ht="13.5">
      <c r="C516" s="28"/>
    </row>
    <row r="517" ht="13.5">
      <c r="C517" s="28"/>
    </row>
    <row r="518" ht="13.5">
      <c r="C518" s="28"/>
    </row>
    <row r="519" ht="13.5">
      <c r="C519" s="28"/>
    </row>
    <row r="520" ht="13.5">
      <c r="C520" s="28"/>
    </row>
    <row r="521" ht="13.5">
      <c r="C521" s="28"/>
    </row>
    <row r="522" ht="13.5">
      <c r="C522" s="28"/>
    </row>
    <row r="523" ht="13.5">
      <c r="C523" s="28"/>
    </row>
    <row r="524" ht="13.5">
      <c r="C524" s="28"/>
    </row>
    <row r="525" ht="13.5">
      <c r="C525" s="28"/>
    </row>
    <row r="526" ht="13.5">
      <c r="C526" s="28"/>
    </row>
    <row r="527" ht="13.5">
      <c r="C527" s="28"/>
    </row>
    <row r="528" ht="13.5">
      <c r="C528" s="28"/>
    </row>
    <row r="529" ht="13.5">
      <c r="C529" s="28"/>
    </row>
    <row r="530" ht="13.5">
      <c r="C530" s="28"/>
    </row>
    <row r="531" ht="13.5">
      <c r="C531" s="28"/>
    </row>
    <row r="532" ht="13.5">
      <c r="C532" s="28"/>
    </row>
    <row r="533" ht="13.5">
      <c r="C533" s="28"/>
    </row>
    <row r="534" ht="13.5">
      <c r="C534" s="28"/>
    </row>
    <row r="535" ht="13.5">
      <c r="C535" s="28"/>
    </row>
    <row r="536" ht="13.5">
      <c r="C536" s="28"/>
    </row>
    <row r="537" ht="13.5">
      <c r="C537" s="28"/>
    </row>
    <row r="538" ht="13.5">
      <c r="C538" s="28"/>
    </row>
    <row r="539" ht="13.5">
      <c r="C539" s="28"/>
    </row>
    <row r="540" ht="13.5">
      <c r="C540" s="28"/>
    </row>
    <row r="541" ht="13.5">
      <c r="C541" s="28"/>
    </row>
    <row r="542" ht="13.5">
      <c r="C542" s="28"/>
    </row>
    <row r="543" ht="13.5">
      <c r="C543" s="28"/>
    </row>
    <row r="544" ht="13.5">
      <c r="C544" s="28"/>
    </row>
    <row r="545" ht="13.5">
      <c r="C545" s="28"/>
    </row>
    <row r="546" ht="13.5">
      <c r="C546" s="28"/>
    </row>
    <row r="547" ht="13.5">
      <c r="C547" s="28"/>
    </row>
    <row r="548" ht="13.5">
      <c r="C548" s="28"/>
    </row>
    <row r="549" ht="13.5">
      <c r="C549" s="28"/>
    </row>
    <row r="550" ht="13.5">
      <c r="C550" s="28"/>
    </row>
    <row r="551" ht="13.5">
      <c r="C551" s="28"/>
    </row>
    <row r="552" ht="13.5">
      <c r="C552" s="28"/>
    </row>
    <row r="553" ht="13.5">
      <c r="C553" s="28"/>
    </row>
    <row r="554" ht="13.5">
      <c r="C554" s="28"/>
    </row>
    <row r="555" ht="13.5">
      <c r="C555" s="28"/>
    </row>
    <row r="556" ht="13.5">
      <c r="C556" s="28"/>
    </row>
    <row r="557" ht="13.5">
      <c r="C557" s="28"/>
    </row>
    <row r="558" ht="13.5">
      <c r="C558" s="28"/>
    </row>
    <row r="559" ht="13.5">
      <c r="C559" s="28"/>
    </row>
    <row r="560" ht="13.5">
      <c r="C560" s="28"/>
    </row>
    <row r="561" ht="13.5">
      <c r="C561" s="28"/>
    </row>
    <row r="562" ht="13.5">
      <c r="C562" s="28"/>
    </row>
    <row r="563" ht="13.5">
      <c r="C563" s="28"/>
    </row>
    <row r="564" ht="13.5">
      <c r="C564" s="28"/>
    </row>
    <row r="565" ht="13.5">
      <c r="C565" s="28"/>
    </row>
    <row r="566" ht="13.5">
      <c r="C566" s="28"/>
    </row>
    <row r="567" ht="13.5">
      <c r="C567" s="28"/>
    </row>
    <row r="568" ht="13.5">
      <c r="C568" s="28"/>
    </row>
    <row r="569" ht="13.5">
      <c r="C569" s="28"/>
    </row>
    <row r="570" ht="13.5">
      <c r="C570" s="28"/>
    </row>
    <row r="571" ht="13.5">
      <c r="C571" s="28"/>
    </row>
    <row r="572" ht="13.5">
      <c r="C572" s="28"/>
    </row>
    <row r="573" ht="13.5">
      <c r="C573" s="28"/>
    </row>
    <row r="574" ht="13.5">
      <c r="C574" s="28"/>
    </row>
    <row r="575" ht="13.5">
      <c r="C575" s="28"/>
    </row>
    <row r="576" ht="13.5">
      <c r="C576" s="28"/>
    </row>
    <row r="577" ht="13.5">
      <c r="C577" s="28"/>
    </row>
    <row r="578" ht="13.5">
      <c r="C578" s="28"/>
    </row>
    <row r="579" ht="13.5">
      <c r="C579" s="28"/>
    </row>
    <row r="580" ht="13.5">
      <c r="C580" s="28"/>
    </row>
    <row r="581" ht="13.5">
      <c r="C581" s="28"/>
    </row>
    <row r="582" ht="13.5">
      <c r="C582" s="28"/>
    </row>
    <row r="583" ht="13.5">
      <c r="C583" s="28"/>
    </row>
    <row r="584" ht="13.5">
      <c r="C584" s="28"/>
    </row>
    <row r="585" ht="13.5">
      <c r="C585" s="28"/>
    </row>
    <row r="586" ht="13.5">
      <c r="C586" s="28"/>
    </row>
    <row r="587" ht="13.5">
      <c r="C587" s="28"/>
    </row>
    <row r="588" ht="13.5">
      <c r="C588" s="28"/>
    </row>
    <row r="589" ht="13.5">
      <c r="C589" s="28"/>
    </row>
    <row r="590" ht="13.5">
      <c r="C590" s="28"/>
    </row>
    <row r="591" ht="13.5">
      <c r="C591" s="28"/>
    </row>
    <row r="592" ht="13.5">
      <c r="C592" s="28"/>
    </row>
    <row r="593" ht="13.5">
      <c r="C593" s="28"/>
    </row>
    <row r="594" ht="13.5">
      <c r="C594" s="28"/>
    </row>
    <row r="595" ht="13.5">
      <c r="C595" s="28"/>
    </row>
    <row r="596" ht="13.5">
      <c r="C596" s="28"/>
    </row>
    <row r="597" ht="13.5">
      <c r="C597" s="28"/>
    </row>
    <row r="598" ht="13.5">
      <c r="C598" s="28"/>
    </row>
    <row r="599" ht="13.5">
      <c r="C599" s="28"/>
    </row>
    <row r="600" ht="13.5">
      <c r="C600" s="28"/>
    </row>
    <row r="601" ht="13.5">
      <c r="C601" s="28"/>
    </row>
    <row r="602" ht="13.5">
      <c r="C602" s="28"/>
    </row>
    <row r="603" ht="13.5">
      <c r="C603" s="28"/>
    </row>
    <row r="604" ht="13.5">
      <c r="C604" s="28"/>
    </row>
    <row r="605" ht="13.5">
      <c r="C605" s="28"/>
    </row>
    <row r="606" ht="13.5">
      <c r="C606" s="28"/>
    </row>
    <row r="607" ht="13.5">
      <c r="C607" s="28"/>
    </row>
    <row r="608" ht="13.5">
      <c r="C608" s="28"/>
    </row>
    <row r="609" ht="13.5">
      <c r="C609" s="28"/>
    </row>
    <row r="610" ht="13.5">
      <c r="C610" s="28"/>
    </row>
    <row r="611" ht="13.5">
      <c r="C611" s="28"/>
    </row>
    <row r="612" ht="13.5">
      <c r="C612" s="28"/>
    </row>
    <row r="613" ht="13.5">
      <c r="C613" s="28"/>
    </row>
    <row r="614" ht="13.5">
      <c r="C614" s="28"/>
    </row>
    <row r="615" ht="13.5">
      <c r="C615" s="28"/>
    </row>
    <row r="616" ht="13.5">
      <c r="C616" s="28"/>
    </row>
    <row r="617" ht="13.5">
      <c r="C617" s="28"/>
    </row>
    <row r="618" ht="13.5">
      <c r="C618" s="28"/>
    </row>
    <row r="619" ht="13.5">
      <c r="C619" s="28"/>
    </row>
    <row r="620" ht="13.5">
      <c r="C620" s="28"/>
    </row>
    <row r="621" ht="13.5">
      <c r="C621" s="28"/>
    </row>
    <row r="622" ht="13.5">
      <c r="C622" s="28"/>
    </row>
    <row r="623" ht="13.5">
      <c r="C623" s="28"/>
    </row>
    <row r="624" ht="13.5">
      <c r="C624" s="28"/>
    </row>
    <row r="625" ht="13.5">
      <c r="C625" s="28"/>
    </row>
    <row r="626" ht="13.5">
      <c r="C626" s="28"/>
    </row>
    <row r="627" ht="13.5">
      <c r="C627" s="28"/>
    </row>
    <row r="628" ht="13.5">
      <c r="C628" s="28"/>
    </row>
    <row r="629" ht="13.5">
      <c r="C629" s="28"/>
    </row>
    <row r="630" ht="13.5">
      <c r="C630" s="28"/>
    </row>
    <row r="631" ht="13.5">
      <c r="C631" s="28"/>
    </row>
    <row r="632" ht="13.5">
      <c r="C632" s="28"/>
    </row>
    <row r="633" ht="13.5">
      <c r="C633" s="28"/>
    </row>
    <row r="634" ht="13.5">
      <c r="C634" s="28"/>
    </row>
    <row r="635" ht="13.5">
      <c r="C635" s="28"/>
    </row>
    <row r="636" ht="13.5">
      <c r="C636" s="28"/>
    </row>
    <row r="637" ht="13.5">
      <c r="C637" s="28"/>
    </row>
    <row r="638" ht="13.5">
      <c r="C638" s="28"/>
    </row>
    <row r="639" ht="13.5">
      <c r="C639" s="28"/>
    </row>
    <row r="640" ht="13.5">
      <c r="C640" s="28"/>
    </row>
    <row r="641" ht="13.5">
      <c r="C641" s="28"/>
    </row>
    <row r="642" ht="13.5">
      <c r="C642" s="28"/>
    </row>
    <row r="643" ht="13.5">
      <c r="C643" s="28"/>
    </row>
    <row r="644" ht="13.5">
      <c r="C644" s="28"/>
    </row>
    <row r="645" ht="13.5">
      <c r="C645" s="28"/>
    </row>
    <row r="646" ht="13.5">
      <c r="C646" s="28"/>
    </row>
    <row r="647" ht="13.5">
      <c r="C647" s="28"/>
    </row>
    <row r="648" ht="13.5">
      <c r="C648" s="28"/>
    </row>
    <row r="649" ht="13.5">
      <c r="C649" s="28"/>
    </row>
    <row r="650" ht="13.5">
      <c r="C650" s="28"/>
    </row>
    <row r="651" ht="13.5">
      <c r="C651" s="28"/>
    </row>
    <row r="652" ht="13.5">
      <c r="C652" s="28"/>
    </row>
    <row r="653" ht="13.5">
      <c r="C653" s="28"/>
    </row>
    <row r="654" ht="13.5">
      <c r="C654" s="28"/>
    </row>
    <row r="655" ht="13.5">
      <c r="C655" s="28"/>
    </row>
    <row r="656" ht="13.5">
      <c r="C656" s="28"/>
    </row>
    <row r="657" ht="13.5">
      <c r="C657" s="28"/>
    </row>
    <row r="658" ht="13.5">
      <c r="C658" s="28"/>
    </row>
    <row r="659" ht="13.5">
      <c r="C659" s="28"/>
    </row>
    <row r="660" ht="13.5">
      <c r="C660" s="28"/>
    </row>
    <row r="661" ht="13.5">
      <c r="C661" s="28"/>
    </row>
    <row r="662" ht="13.5">
      <c r="C662" s="28"/>
    </row>
    <row r="663" ht="13.5">
      <c r="C663" s="28"/>
    </row>
    <row r="664" ht="13.5">
      <c r="C664" s="28"/>
    </row>
    <row r="665" ht="13.5">
      <c r="C665" s="28"/>
    </row>
    <row r="666" ht="13.5">
      <c r="C666" s="28"/>
    </row>
    <row r="667" ht="13.5">
      <c r="C667" s="28"/>
    </row>
    <row r="668" ht="13.5">
      <c r="C668" s="28"/>
    </row>
    <row r="669" ht="13.5">
      <c r="C669" s="28"/>
    </row>
    <row r="670" ht="13.5">
      <c r="C670" s="28"/>
    </row>
    <row r="671" ht="13.5">
      <c r="C671" s="28"/>
    </row>
    <row r="672" ht="13.5">
      <c r="C672" s="28"/>
    </row>
    <row r="673" ht="13.5">
      <c r="C673" s="28"/>
    </row>
    <row r="674" ht="13.5">
      <c r="C674" s="28"/>
    </row>
    <row r="675" ht="13.5">
      <c r="C675" s="28"/>
    </row>
    <row r="676" ht="13.5">
      <c r="C676" s="28"/>
    </row>
    <row r="677" ht="13.5">
      <c r="C677" s="28"/>
    </row>
    <row r="678" ht="13.5">
      <c r="C678" s="28"/>
    </row>
    <row r="679" ht="13.5">
      <c r="C679" s="28"/>
    </row>
    <row r="680" ht="13.5">
      <c r="C680" s="28"/>
    </row>
    <row r="681" ht="13.5">
      <c r="C681" s="28"/>
    </row>
    <row r="682" ht="13.5">
      <c r="C682" s="28"/>
    </row>
    <row r="683" ht="13.5">
      <c r="C683" s="28"/>
    </row>
    <row r="684" ht="13.5">
      <c r="C684" s="28"/>
    </row>
    <row r="685" ht="13.5">
      <c r="C685" s="28"/>
    </row>
    <row r="686" ht="13.5">
      <c r="C686" s="28"/>
    </row>
    <row r="687" ht="13.5">
      <c r="C687" s="28"/>
    </row>
    <row r="688" ht="13.5">
      <c r="C688" s="28"/>
    </row>
    <row r="689" ht="13.5">
      <c r="C689" s="28"/>
    </row>
    <row r="690" ht="13.5">
      <c r="C690" s="28"/>
    </row>
    <row r="691" ht="13.5">
      <c r="C691" s="28"/>
    </row>
    <row r="692" ht="13.5">
      <c r="C692" s="28"/>
    </row>
    <row r="693" ht="13.5">
      <c r="C693" s="28"/>
    </row>
    <row r="694" ht="13.5">
      <c r="C694" s="28"/>
    </row>
    <row r="695" ht="13.5">
      <c r="C695" s="28"/>
    </row>
    <row r="696" ht="13.5">
      <c r="C696" s="28"/>
    </row>
    <row r="697" ht="13.5">
      <c r="C697" s="28"/>
    </row>
    <row r="698" ht="13.5">
      <c r="C698" s="28"/>
    </row>
    <row r="699" ht="13.5">
      <c r="C699" s="28"/>
    </row>
    <row r="700" ht="13.5">
      <c r="C700" s="28"/>
    </row>
    <row r="701" ht="13.5">
      <c r="C701" s="28"/>
    </row>
    <row r="702" ht="13.5">
      <c r="C702" s="28"/>
    </row>
    <row r="703" ht="13.5">
      <c r="C703" s="28"/>
    </row>
    <row r="704" ht="13.5">
      <c r="C704" s="28"/>
    </row>
    <row r="705" ht="13.5">
      <c r="C705" s="28"/>
    </row>
    <row r="706" ht="13.5">
      <c r="C706" s="28"/>
    </row>
    <row r="707" ht="13.5">
      <c r="C707" s="28"/>
    </row>
    <row r="708" ht="13.5">
      <c r="C708" s="28"/>
    </row>
    <row r="709" ht="13.5">
      <c r="C709" s="28"/>
    </row>
    <row r="710" ht="13.5">
      <c r="C710" s="28"/>
    </row>
    <row r="711" ht="13.5">
      <c r="C711" s="28"/>
    </row>
    <row r="712" ht="13.5">
      <c r="C712" s="28"/>
    </row>
    <row r="713" ht="13.5">
      <c r="C713" s="28"/>
    </row>
    <row r="714" ht="13.5">
      <c r="C714" s="28"/>
    </row>
    <row r="715" ht="13.5">
      <c r="C715" s="28"/>
    </row>
    <row r="716" ht="13.5">
      <c r="C716" s="28"/>
    </row>
    <row r="717" ht="13.5">
      <c r="C717" s="28"/>
    </row>
    <row r="718" ht="13.5">
      <c r="C718" s="28"/>
    </row>
    <row r="719" ht="13.5">
      <c r="C719" s="28"/>
    </row>
    <row r="720" ht="13.5">
      <c r="C720" s="28"/>
    </row>
    <row r="721" ht="13.5">
      <c r="C721" s="28"/>
    </row>
    <row r="722" ht="13.5">
      <c r="C722" s="28"/>
    </row>
    <row r="723" ht="13.5">
      <c r="C723" s="28"/>
    </row>
    <row r="724" ht="13.5">
      <c r="C724" s="28"/>
    </row>
    <row r="725" ht="13.5">
      <c r="C725" s="28"/>
    </row>
    <row r="726" ht="13.5">
      <c r="C726" s="28"/>
    </row>
    <row r="727" ht="13.5">
      <c r="C727" s="28"/>
    </row>
    <row r="728" ht="13.5">
      <c r="C728" s="28"/>
    </row>
    <row r="729" ht="13.5">
      <c r="C729" s="28"/>
    </row>
    <row r="730" ht="13.5">
      <c r="C730" s="28"/>
    </row>
    <row r="731" ht="13.5">
      <c r="C731" s="28"/>
    </row>
    <row r="732" ht="13.5">
      <c r="C732" s="28"/>
    </row>
    <row r="733" ht="13.5">
      <c r="C733" s="28"/>
    </row>
    <row r="734" ht="13.5">
      <c r="C734" s="28"/>
    </row>
    <row r="735" ht="13.5">
      <c r="C735" s="28"/>
    </row>
    <row r="736" ht="13.5">
      <c r="C736" s="28"/>
    </row>
    <row r="737" ht="13.5">
      <c r="C737" s="28"/>
    </row>
    <row r="738" ht="13.5">
      <c r="C738" s="28"/>
    </row>
    <row r="739" ht="13.5">
      <c r="C739" s="28"/>
    </row>
    <row r="740" ht="13.5">
      <c r="C740" s="28"/>
    </row>
    <row r="741" ht="13.5">
      <c r="C741" s="28"/>
    </row>
    <row r="742" ht="13.5">
      <c r="C742" s="28"/>
    </row>
    <row r="743" ht="13.5">
      <c r="C743" s="28"/>
    </row>
    <row r="744" ht="13.5">
      <c r="C744" s="28"/>
    </row>
    <row r="745" ht="13.5">
      <c r="C745" s="28"/>
    </row>
    <row r="746" ht="13.5">
      <c r="C746" s="28"/>
    </row>
    <row r="747" ht="13.5">
      <c r="C747" s="28"/>
    </row>
    <row r="748" ht="13.5">
      <c r="C748" s="28"/>
    </row>
    <row r="749" ht="13.5">
      <c r="C749" s="28"/>
    </row>
    <row r="750" ht="13.5">
      <c r="C750" s="28"/>
    </row>
    <row r="751" ht="13.5">
      <c r="C751" s="28"/>
    </row>
    <row r="752" ht="13.5">
      <c r="C752" s="28"/>
    </row>
    <row r="753" ht="13.5">
      <c r="C753" s="28"/>
    </row>
    <row r="754" ht="13.5">
      <c r="C754" s="28"/>
    </row>
    <row r="755" ht="13.5">
      <c r="C755" s="28"/>
    </row>
    <row r="756" ht="13.5">
      <c r="C756" s="28"/>
    </row>
    <row r="757" ht="13.5">
      <c r="C757" s="28"/>
    </row>
    <row r="758" ht="13.5">
      <c r="C758" s="28"/>
    </row>
    <row r="759" ht="13.5">
      <c r="C759" s="28"/>
    </row>
    <row r="760" ht="13.5">
      <c r="C760" s="28"/>
    </row>
    <row r="761" ht="13.5">
      <c r="C761" s="28"/>
    </row>
    <row r="762" ht="13.5">
      <c r="C762" s="28"/>
    </row>
    <row r="763" ht="13.5">
      <c r="C763" s="28"/>
    </row>
    <row r="764" ht="13.5">
      <c r="C764" s="28"/>
    </row>
    <row r="765" ht="13.5">
      <c r="C765" s="28"/>
    </row>
    <row r="766" ht="13.5">
      <c r="C766" s="28"/>
    </row>
    <row r="767" ht="13.5">
      <c r="C767" s="28"/>
    </row>
    <row r="768" ht="13.5">
      <c r="C768" s="28"/>
    </row>
    <row r="769" ht="13.5">
      <c r="C769" s="28"/>
    </row>
    <row r="770" ht="13.5">
      <c r="C770" s="28"/>
    </row>
    <row r="771" ht="13.5">
      <c r="C771" s="28"/>
    </row>
    <row r="772" ht="13.5">
      <c r="C772" s="28"/>
    </row>
    <row r="773" ht="13.5">
      <c r="C773" s="28"/>
    </row>
    <row r="774" ht="13.5">
      <c r="C774" s="28"/>
    </row>
    <row r="775" ht="13.5">
      <c r="C775" s="28"/>
    </row>
    <row r="776" ht="13.5">
      <c r="C776" s="28"/>
    </row>
    <row r="777" ht="13.5">
      <c r="C777" s="28"/>
    </row>
    <row r="778" ht="13.5">
      <c r="C778" s="28"/>
    </row>
    <row r="779" ht="13.5">
      <c r="C779" s="28"/>
    </row>
    <row r="780" ht="13.5">
      <c r="C780" s="28"/>
    </row>
    <row r="781" ht="13.5">
      <c r="C781" s="28"/>
    </row>
    <row r="782" ht="13.5">
      <c r="C782" s="28"/>
    </row>
    <row r="783" ht="13.5">
      <c r="C783" s="28"/>
    </row>
    <row r="784" ht="13.5">
      <c r="C784" s="28"/>
    </row>
    <row r="785" ht="13.5">
      <c r="C785" s="28"/>
    </row>
    <row r="786" ht="13.5">
      <c r="C786" s="28"/>
    </row>
    <row r="787" ht="13.5">
      <c r="C787" s="28"/>
    </row>
    <row r="788" ht="13.5">
      <c r="C788" s="28"/>
    </row>
    <row r="789" ht="13.5">
      <c r="C789" s="28"/>
    </row>
    <row r="790" ht="13.5">
      <c r="C790" s="28"/>
    </row>
    <row r="791" ht="13.5">
      <c r="C791" s="28"/>
    </row>
    <row r="792" ht="13.5">
      <c r="C792" s="28"/>
    </row>
    <row r="793" ht="13.5">
      <c r="C793" s="28"/>
    </row>
    <row r="794" ht="13.5">
      <c r="C794" s="28"/>
    </row>
    <row r="795" ht="13.5">
      <c r="C795" s="28"/>
    </row>
    <row r="796" ht="13.5">
      <c r="C796" s="28"/>
    </row>
    <row r="797" ht="13.5">
      <c r="C797" s="28"/>
    </row>
    <row r="798" ht="13.5">
      <c r="C798" s="28"/>
    </row>
    <row r="799" ht="13.5">
      <c r="C799" s="28"/>
    </row>
    <row r="800" ht="13.5">
      <c r="C800" s="28"/>
    </row>
    <row r="801" ht="13.5">
      <c r="C801" s="28"/>
    </row>
    <row r="802" ht="13.5">
      <c r="C802" s="28"/>
    </row>
    <row r="803" ht="13.5">
      <c r="C803" s="28"/>
    </row>
    <row r="804" ht="13.5">
      <c r="C804" s="28"/>
    </row>
    <row r="805" ht="13.5">
      <c r="C805" s="28"/>
    </row>
    <row r="806" ht="13.5">
      <c r="C806" s="28"/>
    </row>
    <row r="807" ht="13.5">
      <c r="C807" s="28"/>
    </row>
    <row r="808" ht="13.5">
      <c r="C808" s="28"/>
    </row>
    <row r="809" ht="13.5">
      <c r="C809" s="28"/>
    </row>
    <row r="810" ht="13.5">
      <c r="C810" s="28"/>
    </row>
    <row r="811" ht="13.5">
      <c r="C811" s="28"/>
    </row>
    <row r="812" ht="13.5">
      <c r="C812" s="28"/>
    </row>
    <row r="813" ht="13.5">
      <c r="C813" s="28"/>
    </row>
    <row r="814" ht="13.5">
      <c r="C814" s="28"/>
    </row>
    <row r="815" ht="13.5">
      <c r="C815" s="28"/>
    </row>
    <row r="816" ht="13.5">
      <c r="C816" s="28"/>
    </row>
    <row r="817" ht="13.5">
      <c r="C817" s="28"/>
    </row>
    <row r="818" ht="13.5">
      <c r="C818" s="28"/>
    </row>
    <row r="819" ht="13.5">
      <c r="C819" s="28"/>
    </row>
    <row r="820" ht="13.5">
      <c r="C820" s="28"/>
    </row>
    <row r="821" ht="13.5">
      <c r="C821" s="28"/>
    </row>
    <row r="822" ht="13.5">
      <c r="C822" s="28"/>
    </row>
    <row r="823" ht="13.5">
      <c r="C823" s="28"/>
    </row>
    <row r="824" ht="13.5">
      <c r="C824" s="28"/>
    </row>
    <row r="825" ht="13.5">
      <c r="C825" s="28"/>
    </row>
    <row r="826" ht="13.5">
      <c r="C826" s="28"/>
    </row>
    <row r="827" ht="13.5">
      <c r="C827" s="28"/>
    </row>
    <row r="828" ht="13.5">
      <c r="C828" s="28"/>
    </row>
    <row r="829" ht="13.5">
      <c r="C829" s="28"/>
    </row>
    <row r="830" ht="13.5">
      <c r="C830" s="28"/>
    </row>
    <row r="831" ht="13.5">
      <c r="C831" s="28"/>
    </row>
    <row r="832" ht="13.5">
      <c r="C832" s="28"/>
    </row>
    <row r="833" ht="13.5">
      <c r="C833" s="28"/>
    </row>
    <row r="834" ht="13.5">
      <c r="C834" s="28"/>
    </row>
    <row r="835" ht="13.5">
      <c r="C835" s="28"/>
    </row>
    <row r="836" ht="13.5">
      <c r="C836" s="28"/>
    </row>
    <row r="837" ht="13.5">
      <c r="C837" s="28"/>
    </row>
    <row r="838" ht="13.5">
      <c r="C838" s="28"/>
    </row>
    <row r="839" ht="13.5">
      <c r="C839" s="28"/>
    </row>
    <row r="840" ht="13.5">
      <c r="C840" s="28"/>
    </row>
    <row r="841" ht="13.5">
      <c r="C841" s="28"/>
    </row>
    <row r="842" ht="13.5">
      <c r="C842" s="28"/>
    </row>
    <row r="843" ht="13.5">
      <c r="C843" s="28"/>
    </row>
    <row r="844" ht="13.5">
      <c r="C844" s="28"/>
    </row>
    <row r="845" ht="13.5">
      <c r="C845" s="28"/>
    </row>
    <row r="846" ht="13.5">
      <c r="C846" s="28"/>
    </row>
    <row r="847" ht="13.5">
      <c r="C847" s="28"/>
    </row>
    <row r="848" ht="13.5">
      <c r="C848" s="28"/>
    </row>
    <row r="849" ht="13.5">
      <c r="C849" s="28"/>
    </row>
    <row r="850" ht="13.5">
      <c r="C850" s="28"/>
    </row>
    <row r="851" ht="13.5">
      <c r="C851" s="28"/>
    </row>
    <row r="852" ht="13.5">
      <c r="C852" s="28"/>
    </row>
    <row r="853" ht="13.5">
      <c r="C853" s="28"/>
    </row>
    <row r="854" ht="13.5">
      <c r="C854" s="28"/>
    </row>
    <row r="855" ht="13.5">
      <c r="C855" s="28"/>
    </row>
    <row r="856" ht="13.5">
      <c r="C856" s="28"/>
    </row>
    <row r="857" ht="13.5">
      <c r="C857" s="28"/>
    </row>
    <row r="858" ht="13.5">
      <c r="C858" s="28"/>
    </row>
    <row r="859" ht="13.5">
      <c r="C859" s="28"/>
    </row>
    <row r="860" ht="13.5">
      <c r="C860" s="28"/>
    </row>
    <row r="861" ht="13.5">
      <c r="C861" s="28"/>
    </row>
    <row r="862" ht="13.5">
      <c r="C862" s="28"/>
    </row>
    <row r="863" ht="13.5">
      <c r="C863" s="28"/>
    </row>
    <row r="864" ht="13.5">
      <c r="C864" s="28"/>
    </row>
    <row r="865" ht="13.5">
      <c r="C865" s="28"/>
    </row>
    <row r="866" ht="13.5">
      <c r="C866" s="28"/>
    </row>
    <row r="867" ht="13.5">
      <c r="C867" s="28"/>
    </row>
    <row r="868" ht="13.5">
      <c r="C868" s="28"/>
    </row>
    <row r="869" ht="13.5">
      <c r="C869" s="28"/>
    </row>
    <row r="870" ht="13.5">
      <c r="C870" s="28"/>
    </row>
    <row r="871" ht="13.5">
      <c r="C871" s="28"/>
    </row>
    <row r="872" ht="13.5">
      <c r="C872" s="28"/>
    </row>
    <row r="873" ht="13.5">
      <c r="C873" s="28"/>
    </row>
    <row r="874" ht="13.5">
      <c r="C874" s="28"/>
    </row>
    <row r="875" ht="13.5">
      <c r="C875" s="28"/>
    </row>
    <row r="876" ht="13.5">
      <c r="C876" s="28"/>
    </row>
    <row r="877" ht="13.5">
      <c r="C877" s="28"/>
    </row>
    <row r="878" ht="13.5">
      <c r="C878" s="28"/>
    </row>
    <row r="879" ht="13.5">
      <c r="C879" s="28"/>
    </row>
    <row r="880" ht="13.5">
      <c r="C880" s="28"/>
    </row>
    <row r="881" ht="13.5">
      <c r="C881" s="28"/>
    </row>
    <row r="882" ht="13.5">
      <c r="C882" s="28"/>
    </row>
    <row r="883" ht="13.5">
      <c r="C883" s="28"/>
    </row>
    <row r="884" ht="13.5">
      <c r="C884" s="28"/>
    </row>
    <row r="885" ht="13.5">
      <c r="C885" s="28"/>
    </row>
    <row r="886" ht="13.5">
      <c r="C886" s="28"/>
    </row>
    <row r="887" ht="13.5">
      <c r="C887" s="28"/>
    </row>
    <row r="888" ht="13.5">
      <c r="C888" s="28"/>
    </row>
    <row r="889" ht="13.5">
      <c r="C889" s="28"/>
    </row>
    <row r="890" ht="13.5">
      <c r="C890" s="28"/>
    </row>
    <row r="891" ht="13.5">
      <c r="C891" s="28"/>
    </row>
    <row r="892" ht="13.5">
      <c r="C892" s="28"/>
    </row>
    <row r="893" ht="13.5">
      <c r="C893" s="28"/>
    </row>
    <row r="894" ht="13.5">
      <c r="C894" s="28"/>
    </row>
    <row r="895" ht="13.5">
      <c r="C895" s="28"/>
    </row>
    <row r="896" ht="13.5">
      <c r="C896" s="28"/>
    </row>
    <row r="897" ht="13.5">
      <c r="C897" s="28"/>
    </row>
    <row r="898" ht="13.5">
      <c r="C898" s="28"/>
    </row>
    <row r="899" ht="13.5">
      <c r="C899" s="28"/>
    </row>
    <row r="900" ht="13.5">
      <c r="C900" s="28"/>
    </row>
    <row r="901" ht="13.5">
      <c r="C901" s="28"/>
    </row>
  </sheetData>
  <sheetProtection sheet="1" objects="1" scenarios="1"/>
  <mergeCells count="3">
    <mergeCell ref="A1:E1"/>
    <mergeCell ref="A3:E3"/>
    <mergeCell ref="D4:E4"/>
  </mergeCells>
  <printOptions/>
  <pageMargins left="0.7874015748031497" right="0.5905511811023623" top="0.8661417322834646" bottom="0.3937007874015748" header="0.6692913385826772" footer="0.1968503937007874"/>
  <pageSetup horizontalDpi="600" verticalDpi="600" orientation="portrait" paperSize="9" scale="91" r:id="rId1"/>
  <headerFooter alignWithMargins="0">
    <oddFooter>&amp;C&amp;P
</oddFooter>
  </headerFooter>
  <rowBreaks count="2" manualBreakCount="2">
    <brk id="44" max="4" man="1"/>
    <brk id="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C16-000</cp:lastModifiedBy>
  <cp:lastPrinted>2007-08-30T01:10:29Z</cp:lastPrinted>
  <dcterms:created xsi:type="dcterms:W3CDTF">2003-03-12T07:40:37Z</dcterms:created>
  <dcterms:modified xsi:type="dcterms:W3CDTF">2008-02-08T05:32:38Z</dcterms:modified>
  <cp:category/>
  <cp:version/>
  <cp:contentType/>
  <cp:contentStatus/>
</cp:coreProperties>
</file>